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05" activeTab="2"/>
  </bookViews>
  <sheets>
    <sheet name="全市一般公共" sheetId="3" r:id="rId1"/>
    <sheet name="全市基金" sheetId="6" r:id="rId2"/>
    <sheet name="市级一般公共" sheetId="7" r:id="rId3"/>
    <sheet name="市级基金" sheetId="10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E187" i="3" l="1"/>
  <c r="E100" i="10" l="1"/>
  <c r="B100" i="10"/>
  <c r="E95" i="10"/>
  <c r="B93" i="10"/>
  <c r="E91" i="10"/>
  <c r="B91" i="10"/>
  <c r="E90" i="10"/>
  <c r="B90" i="10"/>
  <c r="B85" i="10"/>
  <c r="E57" i="10"/>
  <c r="E48" i="10"/>
  <c r="E38" i="10"/>
  <c r="B32" i="10"/>
  <c r="B25" i="10"/>
  <c r="E23" i="10"/>
  <c r="E16" i="10"/>
  <c r="E14" i="10"/>
  <c r="E11" i="10"/>
  <c r="E8" i="10"/>
  <c r="E6" i="10"/>
  <c r="E213" i="7"/>
  <c r="E212" i="7"/>
  <c r="B212" i="7"/>
  <c r="E211" i="7"/>
  <c r="B211" i="7"/>
  <c r="E191" i="7" s="1"/>
  <c r="E189" i="7" s="1"/>
  <c r="E210" i="7"/>
  <c r="B210" i="7"/>
  <c r="E209" i="7"/>
  <c r="B209" i="7"/>
  <c r="E208" i="7"/>
  <c r="E207" i="7"/>
  <c r="E206" i="7"/>
  <c r="E205" i="7"/>
  <c r="E204" i="7"/>
  <c r="B204" i="7"/>
  <c r="E203" i="7"/>
  <c r="E202" i="7"/>
  <c r="E201" i="7"/>
  <c r="E200" i="7"/>
  <c r="E199" i="7"/>
  <c r="E198" i="7"/>
  <c r="E197" i="7" s="1"/>
  <c r="B191" i="7"/>
  <c r="B189" i="7" s="1"/>
  <c r="B188" i="7" s="1"/>
  <c r="B231" i="7" s="1"/>
  <c r="E182" i="7"/>
  <c r="E177" i="7"/>
  <c r="E168" i="7"/>
  <c r="E187" i="7" s="1"/>
  <c r="E166" i="7"/>
  <c r="E159" i="7"/>
  <c r="E149" i="7"/>
  <c r="E143" i="7"/>
  <c r="E135" i="7"/>
  <c r="E127" i="7"/>
  <c r="E111" i="7"/>
  <c r="E99" i="7"/>
  <c r="E80" i="7"/>
  <c r="E73" i="7"/>
  <c r="E63" i="7"/>
  <c r="E52" i="7"/>
  <c r="E40" i="7"/>
  <c r="E36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 s="1"/>
  <c r="B187" i="7" s="1"/>
  <c r="E6" i="7"/>
  <c r="E100" i="6"/>
  <c r="B100" i="6"/>
  <c r="E95" i="6"/>
  <c r="E91" i="6"/>
  <c r="B91" i="6"/>
  <c r="E90" i="6"/>
  <c r="B90" i="6"/>
  <c r="B85" i="6"/>
  <c r="E57" i="6"/>
  <c r="E48" i="6"/>
  <c r="E38" i="6"/>
  <c r="E23" i="6"/>
  <c r="E16" i="6"/>
  <c r="E14" i="6"/>
  <c r="E11" i="6"/>
  <c r="E10" i="6"/>
  <c r="E9" i="6"/>
  <c r="E8" i="6"/>
  <c r="E6" i="6"/>
  <c r="E217" i="3"/>
  <c r="B209" i="3"/>
  <c r="E197" i="3"/>
  <c r="E189" i="3"/>
  <c r="B189" i="3"/>
  <c r="E177" i="3"/>
  <c r="E168" i="3"/>
  <c r="E166" i="3"/>
  <c r="E159" i="3"/>
  <c r="E149" i="3"/>
  <c r="E143" i="3"/>
  <c r="E135" i="3"/>
  <c r="E127" i="3"/>
  <c r="E111" i="3"/>
  <c r="E99" i="3"/>
  <c r="E80" i="3"/>
  <c r="E73" i="3"/>
  <c r="E63" i="3"/>
  <c r="E52" i="3"/>
  <c r="E40" i="3"/>
  <c r="E36" i="3"/>
  <c r="B24" i="3"/>
  <c r="E6" i="3"/>
  <c r="B6" i="3"/>
  <c r="E219" i="7" l="1"/>
  <c r="E217" i="7" s="1"/>
  <c r="E188" i="7" s="1"/>
  <c r="E231" i="7"/>
  <c r="B187" i="3"/>
  <c r="B188" i="3"/>
  <c r="B231" i="3" s="1"/>
  <c r="E188" i="3"/>
  <c r="E231" i="3" l="1"/>
</calcChain>
</file>

<file path=xl/sharedStrings.xml><?xml version="1.0" encoding="utf-8"?>
<sst xmlns="http://schemas.openxmlformats.org/spreadsheetml/2006/main" count="850" uniqueCount="368">
  <si>
    <t xml:space="preserve"> </t>
  </si>
  <si>
    <t>单位：万元</t>
  </si>
  <si>
    <r>
      <t>收</t>
    </r>
    <r>
      <rPr>
        <b/>
        <sz val="14"/>
        <rFont val="Times New Roman"/>
        <family val="1"/>
      </rPr>
      <t xml:space="preserve">                          </t>
    </r>
    <r>
      <rPr>
        <b/>
        <sz val="14"/>
        <rFont val="宋体"/>
        <charset val="134"/>
      </rPr>
      <t>入</t>
    </r>
  </si>
  <si>
    <r>
      <t>支</t>
    </r>
    <r>
      <rPr>
        <b/>
        <sz val="14"/>
        <rFont val="Times New Roman"/>
        <family val="1"/>
      </rPr>
      <t xml:space="preserve">                          </t>
    </r>
    <r>
      <rPr>
        <b/>
        <sz val="14"/>
        <rFont val="宋体"/>
        <charset val="134"/>
      </rPr>
      <t>出</t>
    </r>
  </si>
  <si>
    <r>
      <t>项</t>
    </r>
    <r>
      <rPr>
        <b/>
        <sz val="12"/>
        <rFont val="Times New Roman"/>
        <family val="1"/>
      </rPr>
      <t xml:space="preserve">          </t>
    </r>
    <r>
      <rPr>
        <b/>
        <sz val="12"/>
        <rFont val="宋体"/>
        <charset val="134"/>
      </rPr>
      <t>目</t>
    </r>
  </si>
  <si>
    <t>预算数</t>
  </si>
  <si>
    <t>备注</t>
  </si>
  <si>
    <t>一、税收收入</t>
  </si>
  <si>
    <t>一、一般公共服务</t>
  </si>
  <si>
    <r>
      <t xml:space="preserve">       </t>
    </r>
    <r>
      <rPr>
        <sz val="11"/>
        <rFont val="宋体"/>
        <charset val="134"/>
      </rPr>
      <t>增值税</t>
    </r>
  </si>
  <si>
    <r>
      <t xml:space="preserve">       </t>
    </r>
    <r>
      <rPr>
        <sz val="11"/>
        <rFont val="宋体"/>
        <charset val="134"/>
      </rPr>
      <t>人大事务</t>
    </r>
  </si>
  <si>
    <r>
      <t xml:space="preserve">       </t>
    </r>
    <r>
      <rPr>
        <sz val="11"/>
        <rFont val="宋体"/>
        <charset val="134"/>
      </rPr>
      <t>营业税</t>
    </r>
  </si>
  <si>
    <r>
      <t xml:space="preserve">       </t>
    </r>
    <r>
      <rPr>
        <sz val="11"/>
        <rFont val="宋体"/>
        <charset val="134"/>
      </rPr>
      <t>政协事务</t>
    </r>
  </si>
  <si>
    <r>
      <t xml:space="preserve">       </t>
    </r>
    <r>
      <rPr>
        <sz val="11"/>
        <rFont val="宋体"/>
        <charset val="134"/>
      </rPr>
      <t>企业所得税</t>
    </r>
  </si>
  <si>
    <r>
      <t xml:space="preserve">       </t>
    </r>
    <r>
      <rPr>
        <sz val="11"/>
        <rFont val="宋体"/>
        <charset val="134"/>
      </rPr>
      <t>政府办公厅</t>
    </r>
    <r>
      <rPr>
        <sz val="11"/>
        <rFont val="Times New Roman"/>
        <family val="1"/>
      </rPr>
      <t>(</t>
    </r>
    <r>
      <rPr>
        <sz val="11"/>
        <rFont val="宋体"/>
        <charset val="134"/>
      </rPr>
      <t>室</t>
    </r>
    <r>
      <rPr>
        <sz val="11"/>
        <rFont val="Times New Roman"/>
        <family val="1"/>
      </rPr>
      <t>)</t>
    </r>
    <r>
      <rPr>
        <sz val="11"/>
        <rFont val="宋体"/>
        <charset val="134"/>
      </rPr>
      <t>及相关机构事务</t>
    </r>
  </si>
  <si>
    <r>
      <t xml:space="preserve">       </t>
    </r>
    <r>
      <rPr>
        <sz val="11"/>
        <rFont val="宋体"/>
        <charset val="134"/>
      </rPr>
      <t>企业所得税退税</t>
    </r>
  </si>
  <si>
    <r>
      <t xml:space="preserve">       </t>
    </r>
    <r>
      <rPr>
        <sz val="11"/>
        <rFont val="宋体"/>
        <charset val="134"/>
      </rPr>
      <t>发展与改革事务</t>
    </r>
  </si>
  <si>
    <r>
      <t xml:space="preserve">       </t>
    </r>
    <r>
      <rPr>
        <sz val="11"/>
        <rFont val="宋体"/>
        <charset val="134"/>
      </rPr>
      <t>个人所得税</t>
    </r>
  </si>
  <si>
    <r>
      <t xml:space="preserve">       </t>
    </r>
    <r>
      <rPr>
        <sz val="11"/>
        <rFont val="宋体"/>
        <charset val="134"/>
      </rPr>
      <t>统计信息事务</t>
    </r>
  </si>
  <si>
    <r>
      <t xml:space="preserve">       </t>
    </r>
    <r>
      <rPr>
        <sz val="11"/>
        <rFont val="宋体"/>
        <charset val="134"/>
      </rPr>
      <t>资源税</t>
    </r>
  </si>
  <si>
    <r>
      <t xml:space="preserve">       </t>
    </r>
    <r>
      <rPr>
        <sz val="11"/>
        <rFont val="宋体"/>
        <charset val="134"/>
      </rPr>
      <t>财政事务</t>
    </r>
  </si>
  <si>
    <r>
      <t xml:space="preserve">       </t>
    </r>
    <r>
      <rPr>
        <sz val="11"/>
        <rFont val="宋体"/>
        <charset val="134"/>
      </rPr>
      <t>固定资产投资方向调节税</t>
    </r>
  </si>
  <si>
    <r>
      <t xml:space="preserve">       </t>
    </r>
    <r>
      <rPr>
        <sz val="11"/>
        <rFont val="宋体"/>
        <charset val="134"/>
      </rPr>
      <t>税收事务</t>
    </r>
  </si>
  <si>
    <r>
      <t xml:space="preserve">       </t>
    </r>
    <r>
      <rPr>
        <sz val="11"/>
        <rFont val="宋体"/>
        <charset val="134"/>
      </rPr>
      <t>城市维护建设税</t>
    </r>
  </si>
  <si>
    <r>
      <t xml:space="preserve">       </t>
    </r>
    <r>
      <rPr>
        <sz val="11"/>
        <rFont val="宋体"/>
        <charset val="134"/>
      </rPr>
      <t>审计事务</t>
    </r>
  </si>
  <si>
    <r>
      <t xml:space="preserve">       </t>
    </r>
    <r>
      <rPr>
        <sz val="11"/>
        <rFont val="宋体"/>
        <charset val="134"/>
      </rPr>
      <t>房产税</t>
    </r>
  </si>
  <si>
    <r>
      <t xml:space="preserve">       </t>
    </r>
    <r>
      <rPr>
        <sz val="11"/>
        <rFont val="宋体"/>
        <charset val="134"/>
      </rPr>
      <t>海关事务</t>
    </r>
  </si>
  <si>
    <r>
      <t xml:space="preserve">       </t>
    </r>
    <r>
      <rPr>
        <sz val="11"/>
        <rFont val="宋体"/>
        <charset val="134"/>
      </rPr>
      <t>印花税</t>
    </r>
  </si>
  <si>
    <r>
      <t xml:space="preserve">       </t>
    </r>
    <r>
      <rPr>
        <sz val="11"/>
        <rFont val="宋体"/>
        <charset val="134"/>
      </rPr>
      <t>人力资源事务</t>
    </r>
  </si>
  <si>
    <r>
      <t xml:space="preserve">       </t>
    </r>
    <r>
      <rPr>
        <sz val="11"/>
        <rFont val="宋体"/>
        <charset val="134"/>
      </rPr>
      <t>城镇土地使用税</t>
    </r>
  </si>
  <si>
    <r>
      <t xml:space="preserve">       </t>
    </r>
    <r>
      <rPr>
        <sz val="11"/>
        <rFont val="宋体"/>
        <charset val="134"/>
      </rPr>
      <t>纪检监察事务</t>
    </r>
  </si>
  <si>
    <r>
      <t xml:space="preserve">       </t>
    </r>
    <r>
      <rPr>
        <sz val="11"/>
        <rFont val="宋体"/>
        <charset val="134"/>
      </rPr>
      <t>土地增值税</t>
    </r>
  </si>
  <si>
    <r>
      <t xml:space="preserve">       </t>
    </r>
    <r>
      <rPr>
        <sz val="11"/>
        <rFont val="宋体"/>
        <charset val="134"/>
      </rPr>
      <t>人口与计划生育事务</t>
    </r>
  </si>
  <si>
    <r>
      <t xml:space="preserve">       </t>
    </r>
    <r>
      <rPr>
        <sz val="11"/>
        <rFont val="宋体"/>
        <charset val="134"/>
      </rPr>
      <t>车船税</t>
    </r>
  </si>
  <si>
    <r>
      <t xml:space="preserve">       </t>
    </r>
    <r>
      <rPr>
        <sz val="11"/>
        <rFont val="宋体"/>
        <charset val="134"/>
      </rPr>
      <t>商贸事务</t>
    </r>
  </si>
  <si>
    <r>
      <t xml:space="preserve">       </t>
    </r>
    <r>
      <rPr>
        <sz val="11"/>
        <rFont val="宋体"/>
        <charset val="134"/>
      </rPr>
      <t>耕地占用税</t>
    </r>
  </si>
  <si>
    <r>
      <t xml:space="preserve">       </t>
    </r>
    <r>
      <rPr>
        <sz val="11"/>
        <rFont val="宋体"/>
        <charset val="134"/>
      </rPr>
      <t>知识产权事务</t>
    </r>
  </si>
  <si>
    <r>
      <t xml:space="preserve">       </t>
    </r>
    <r>
      <rPr>
        <sz val="11"/>
        <rFont val="宋体"/>
        <charset val="134"/>
      </rPr>
      <t>契税</t>
    </r>
  </si>
  <si>
    <r>
      <t xml:space="preserve">       </t>
    </r>
    <r>
      <rPr>
        <sz val="11"/>
        <rFont val="宋体"/>
        <charset val="134"/>
      </rPr>
      <t>工商行政管理事务</t>
    </r>
  </si>
  <si>
    <r>
      <t xml:space="preserve">       </t>
    </r>
    <r>
      <rPr>
        <sz val="11"/>
        <rFont val="宋体"/>
        <charset val="134"/>
      </rPr>
      <t>烟叶税</t>
    </r>
  </si>
  <si>
    <r>
      <t xml:space="preserve">       </t>
    </r>
    <r>
      <rPr>
        <sz val="11"/>
        <rFont val="宋体"/>
        <charset val="134"/>
      </rPr>
      <t>质量技术监督与检验检疫事务</t>
    </r>
  </si>
  <si>
    <r>
      <t xml:space="preserve">       </t>
    </r>
    <r>
      <rPr>
        <sz val="11"/>
        <rFont val="宋体"/>
        <charset val="134"/>
      </rPr>
      <t>其他税收收入</t>
    </r>
  </si>
  <si>
    <r>
      <t xml:space="preserve">       </t>
    </r>
    <r>
      <rPr>
        <sz val="11"/>
        <rFont val="宋体"/>
        <charset val="134"/>
      </rPr>
      <t>国土资源事务</t>
    </r>
  </si>
  <si>
    <t>二、非税收入</t>
  </si>
  <si>
    <r>
      <t xml:space="preserve">       </t>
    </r>
    <r>
      <rPr>
        <sz val="11"/>
        <rFont val="宋体"/>
        <charset val="134"/>
      </rPr>
      <t>海洋管理事务</t>
    </r>
  </si>
  <si>
    <r>
      <t xml:space="preserve">       </t>
    </r>
    <r>
      <rPr>
        <sz val="11"/>
        <rFont val="宋体"/>
        <charset val="134"/>
      </rPr>
      <t>专项收入</t>
    </r>
  </si>
  <si>
    <r>
      <t xml:space="preserve">       </t>
    </r>
    <r>
      <rPr>
        <sz val="11"/>
        <rFont val="宋体"/>
        <charset val="134"/>
      </rPr>
      <t>测绘事务</t>
    </r>
  </si>
  <si>
    <r>
      <t xml:space="preserve">       </t>
    </r>
    <r>
      <rPr>
        <sz val="11"/>
        <rFont val="宋体"/>
        <charset val="134"/>
      </rPr>
      <t>行政事业性收费收入</t>
    </r>
  </si>
  <si>
    <r>
      <t xml:space="preserve">       </t>
    </r>
    <r>
      <rPr>
        <sz val="11"/>
        <rFont val="宋体"/>
        <charset val="134"/>
      </rPr>
      <t>地震事务</t>
    </r>
  </si>
  <si>
    <r>
      <t xml:space="preserve">       </t>
    </r>
    <r>
      <rPr>
        <sz val="11"/>
        <rFont val="宋体"/>
        <charset val="134"/>
      </rPr>
      <t>罚没收入</t>
    </r>
  </si>
  <si>
    <r>
      <t xml:space="preserve">       </t>
    </r>
    <r>
      <rPr>
        <sz val="11"/>
        <rFont val="宋体"/>
        <charset val="134"/>
      </rPr>
      <t>气象事务</t>
    </r>
  </si>
  <si>
    <r>
      <t xml:space="preserve">       </t>
    </r>
    <r>
      <rPr>
        <sz val="11"/>
        <rFont val="宋体"/>
        <charset val="134"/>
      </rPr>
      <t>国有资本经营收入</t>
    </r>
  </si>
  <si>
    <r>
      <t xml:space="preserve">       </t>
    </r>
    <r>
      <rPr>
        <sz val="11"/>
        <rFont val="宋体"/>
        <charset val="134"/>
      </rPr>
      <t>民族事务</t>
    </r>
  </si>
  <si>
    <r>
      <t xml:space="preserve">       </t>
    </r>
    <r>
      <rPr>
        <sz val="11"/>
        <rFont val="宋体"/>
        <charset val="134"/>
      </rPr>
      <t>国有资源（资产）有偿使用收入</t>
    </r>
  </si>
  <si>
    <r>
      <t xml:space="preserve">       </t>
    </r>
    <r>
      <rPr>
        <sz val="11"/>
        <rFont val="宋体"/>
        <charset val="134"/>
      </rPr>
      <t>宗教事务</t>
    </r>
  </si>
  <si>
    <r>
      <t xml:space="preserve">       </t>
    </r>
    <r>
      <rPr>
        <sz val="11"/>
        <rFont val="宋体"/>
        <charset val="134"/>
      </rPr>
      <t>其他收入</t>
    </r>
  </si>
  <si>
    <r>
      <t xml:space="preserve">       </t>
    </r>
    <r>
      <rPr>
        <sz val="11"/>
        <rFont val="宋体"/>
        <charset val="134"/>
      </rPr>
      <t>港澳台侨事务</t>
    </r>
  </si>
  <si>
    <t>三、贷款转贷回收本金收入</t>
  </si>
  <si>
    <r>
      <t xml:space="preserve">       </t>
    </r>
    <r>
      <rPr>
        <sz val="11"/>
        <rFont val="宋体"/>
        <charset val="134"/>
      </rPr>
      <t>档案事务</t>
    </r>
  </si>
  <si>
    <r>
      <t xml:space="preserve">       </t>
    </r>
    <r>
      <rPr>
        <sz val="11"/>
        <rFont val="宋体"/>
        <charset val="134"/>
      </rPr>
      <t>共产党事务</t>
    </r>
  </si>
  <si>
    <r>
      <t xml:space="preserve">       </t>
    </r>
    <r>
      <rPr>
        <sz val="11"/>
        <rFont val="宋体"/>
        <charset val="134"/>
      </rPr>
      <t>民主党派及工商联事务</t>
    </r>
  </si>
  <si>
    <r>
      <t xml:space="preserve">       </t>
    </r>
    <r>
      <rPr>
        <sz val="11"/>
        <rFont val="宋体"/>
        <charset val="134"/>
      </rPr>
      <t>群众团体事务</t>
    </r>
  </si>
  <si>
    <r>
      <t xml:space="preserve">       </t>
    </r>
    <r>
      <rPr>
        <sz val="11"/>
        <rFont val="宋体"/>
        <charset val="134"/>
      </rPr>
      <t>其他一般公共服务支出</t>
    </r>
  </si>
  <si>
    <t>二、外交</t>
  </si>
  <si>
    <r>
      <t xml:space="preserve">       </t>
    </r>
    <r>
      <rPr>
        <sz val="11"/>
        <rFont val="宋体"/>
        <charset val="134"/>
      </rPr>
      <t>对外合作与交流</t>
    </r>
  </si>
  <si>
    <r>
      <t xml:space="preserve">       </t>
    </r>
    <r>
      <rPr>
        <sz val="11"/>
        <rFont val="宋体"/>
        <charset val="134"/>
      </rPr>
      <t>其他外交支出</t>
    </r>
  </si>
  <si>
    <t>三、国防</t>
  </si>
  <si>
    <t>四、公共安全</t>
  </si>
  <si>
    <r>
      <t xml:space="preserve">       </t>
    </r>
    <r>
      <rPr>
        <sz val="11"/>
        <rFont val="宋体"/>
        <charset val="134"/>
      </rPr>
      <t>武装警察</t>
    </r>
  </si>
  <si>
    <r>
      <t xml:space="preserve">       </t>
    </r>
    <r>
      <rPr>
        <sz val="11"/>
        <rFont val="宋体"/>
        <charset val="134"/>
      </rPr>
      <t>公安</t>
    </r>
  </si>
  <si>
    <r>
      <t xml:space="preserve">       </t>
    </r>
    <r>
      <rPr>
        <sz val="11"/>
        <rFont val="宋体"/>
        <charset val="134"/>
      </rPr>
      <t>国家安全</t>
    </r>
  </si>
  <si>
    <r>
      <t xml:space="preserve">       </t>
    </r>
    <r>
      <rPr>
        <sz val="11"/>
        <rFont val="宋体"/>
        <charset val="134"/>
      </rPr>
      <t>检察</t>
    </r>
  </si>
  <si>
    <r>
      <t xml:space="preserve">       </t>
    </r>
    <r>
      <rPr>
        <sz val="11"/>
        <rFont val="宋体"/>
        <charset val="134"/>
      </rPr>
      <t>法院</t>
    </r>
  </si>
  <si>
    <r>
      <t xml:space="preserve">       </t>
    </r>
    <r>
      <rPr>
        <sz val="11"/>
        <rFont val="宋体"/>
        <charset val="134"/>
      </rPr>
      <t>司法</t>
    </r>
  </si>
  <si>
    <r>
      <t xml:space="preserve">       </t>
    </r>
    <r>
      <rPr>
        <sz val="11"/>
        <rFont val="宋体"/>
        <charset val="134"/>
      </rPr>
      <t>监狱</t>
    </r>
  </si>
  <si>
    <r>
      <t xml:space="preserve">       </t>
    </r>
    <r>
      <rPr>
        <sz val="11"/>
        <rFont val="宋体"/>
        <charset val="134"/>
      </rPr>
      <t>劳教</t>
    </r>
  </si>
  <si>
    <r>
      <t xml:space="preserve">       </t>
    </r>
    <r>
      <rPr>
        <sz val="11"/>
        <rFont val="宋体"/>
        <charset val="134"/>
      </rPr>
      <t>国家保密</t>
    </r>
  </si>
  <si>
    <r>
      <t xml:space="preserve">       </t>
    </r>
    <r>
      <rPr>
        <sz val="11"/>
        <rFont val="宋体"/>
        <charset val="134"/>
      </rPr>
      <t>缉私警察</t>
    </r>
  </si>
  <si>
    <r>
      <t xml:space="preserve">       </t>
    </r>
    <r>
      <rPr>
        <sz val="11"/>
        <rFont val="宋体"/>
        <charset val="134"/>
      </rPr>
      <t>其他公共安全支出</t>
    </r>
  </si>
  <si>
    <t>五、教育</t>
  </si>
  <si>
    <r>
      <t xml:space="preserve">       </t>
    </r>
    <r>
      <rPr>
        <sz val="11"/>
        <rFont val="宋体"/>
        <charset val="134"/>
      </rPr>
      <t>教育管理事务</t>
    </r>
  </si>
  <si>
    <r>
      <t xml:space="preserve">       </t>
    </r>
    <r>
      <rPr>
        <sz val="11"/>
        <rFont val="宋体"/>
        <charset val="134"/>
      </rPr>
      <t>普通教育</t>
    </r>
  </si>
  <si>
    <r>
      <t xml:space="preserve">       </t>
    </r>
    <r>
      <rPr>
        <sz val="11"/>
        <rFont val="宋体"/>
        <charset val="134"/>
      </rPr>
      <t>职业教育</t>
    </r>
  </si>
  <si>
    <r>
      <t xml:space="preserve">       </t>
    </r>
    <r>
      <rPr>
        <sz val="11"/>
        <rFont val="宋体"/>
        <charset val="134"/>
      </rPr>
      <t>成人教育</t>
    </r>
  </si>
  <si>
    <r>
      <t xml:space="preserve">       </t>
    </r>
    <r>
      <rPr>
        <sz val="11"/>
        <rFont val="宋体"/>
        <charset val="134"/>
      </rPr>
      <t>广播电视教育</t>
    </r>
  </si>
  <si>
    <r>
      <t xml:space="preserve">       </t>
    </r>
    <r>
      <rPr>
        <sz val="11"/>
        <rFont val="宋体"/>
        <charset val="134"/>
      </rPr>
      <t>留学教育</t>
    </r>
  </si>
  <si>
    <r>
      <t xml:space="preserve">       </t>
    </r>
    <r>
      <rPr>
        <sz val="11"/>
        <rFont val="宋体"/>
        <charset val="134"/>
      </rPr>
      <t>特殊教育</t>
    </r>
  </si>
  <si>
    <r>
      <t xml:space="preserve">       </t>
    </r>
    <r>
      <rPr>
        <sz val="11"/>
        <rFont val="宋体"/>
        <charset val="134"/>
      </rPr>
      <t>教师进修及干部继续教育</t>
    </r>
  </si>
  <si>
    <r>
      <t xml:space="preserve">       </t>
    </r>
    <r>
      <rPr>
        <sz val="11"/>
        <rFont val="宋体"/>
        <charset val="134"/>
      </rPr>
      <t>教育附加及基金支出</t>
    </r>
  </si>
  <si>
    <r>
      <t xml:space="preserve">       </t>
    </r>
    <r>
      <rPr>
        <sz val="11"/>
        <rFont val="宋体"/>
        <charset val="134"/>
      </rPr>
      <t>其他教育支出</t>
    </r>
  </si>
  <si>
    <t>六、科学技术</t>
  </si>
  <si>
    <r>
      <t xml:space="preserve">       </t>
    </r>
    <r>
      <rPr>
        <sz val="11"/>
        <rFont val="宋体"/>
        <charset val="134"/>
      </rPr>
      <t>科学技术管理事务</t>
    </r>
  </si>
  <si>
    <r>
      <t xml:space="preserve">       </t>
    </r>
    <r>
      <rPr>
        <sz val="11"/>
        <rFont val="宋体"/>
        <charset val="134"/>
      </rPr>
      <t>基础研究</t>
    </r>
  </si>
  <si>
    <r>
      <t xml:space="preserve">       </t>
    </r>
    <r>
      <rPr>
        <sz val="11"/>
        <rFont val="宋体"/>
        <charset val="134"/>
      </rPr>
      <t>应用研究</t>
    </r>
  </si>
  <si>
    <r>
      <t xml:space="preserve">       </t>
    </r>
    <r>
      <rPr>
        <sz val="11"/>
        <rFont val="宋体"/>
        <charset val="134"/>
      </rPr>
      <t>技术研究与开发</t>
    </r>
  </si>
  <si>
    <r>
      <t xml:space="preserve">       </t>
    </r>
    <r>
      <rPr>
        <sz val="11"/>
        <rFont val="宋体"/>
        <charset val="134"/>
      </rPr>
      <t>科技条件与服务</t>
    </r>
  </si>
  <si>
    <r>
      <t xml:space="preserve">       </t>
    </r>
    <r>
      <rPr>
        <sz val="11"/>
        <rFont val="宋体"/>
        <charset val="134"/>
      </rPr>
      <t>社会科学</t>
    </r>
  </si>
  <si>
    <r>
      <t xml:space="preserve">       </t>
    </r>
    <r>
      <rPr>
        <sz val="11"/>
        <rFont val="宋体"/>
        <charset val="134"/>
      </rPr>
      <t>科学技术普及</t>
    </r>
  </si>
  <si>
    <r>
      <t xml:space="preserve">       </t>
    </r>
    <r>
      <rPr>
        <sz val="11"/>
        <rFont val="宋体"/>
        <charset val="134"/>
      </rPr>
      <t>科技交流与合作</t>
    </r>
  </si>
  <si>
    <r>
      <t xml:space="preserve">       </t>
    </r>
    <r>
      <rPr>
        <sz val="11"/>
        <rFont val="宋体"/>
        <charset val="134"/>
      </rPr>
      <t>其他科学技术支出</t>
    </r>
  </si>
  <si>
    <t>七、文化体育与传媒</t>
  </si>
  <si>
    <r>
      <t xml:space="preserve">       </t>
    </r>
    <r>
      <rPr>
        <sz val="11"/>
        <rFont val="宋体"/>
        <charset val="134"/>
      </rPr>
      <t>文化</t>
    </r>
  </si>
  <si>
    <r>
      <t xml:space="preserve">       </t>
    </r>
    <r>
      <rPr>
        <sz val="11"/>
        <rFont val="宋体"/>
        <charset val="134"/>
      </rPr>
      <t>文物</t>
    </r>
  </si>
  <si>
    <r>
      <t xml:space="preserve">       </t>
    </r>
    <r>
      <rPr>
        <sz val="11"/>
        <rFont val="宋体"/>
        <charset val="134"/>
      </rPr>
      <t>体育</t>
    </r>
  </si>
  <si>
    <r>
      <t xml:space="preserve">       </t>
    </r>
    <r>
      <rPr>
        <sz val="11"/>
        <rFont val="宋体"/>
        <charset val="134"/>
      </rPr>
      <t>广播影视</t>
    </r>
  </si>
  <si>
    <r>
      <t xml:space="preserve">       </t>
    </r>
    <r>
      <rPr>
        <sz val="11"/>
        <rFont val="宋体"/>
        <charset val="134"/>
      </rPr>
      <t>新闻出版</t>
    </r>
  </si>
  <si>
    <r>
      <t xml:space="preserve">       </t>
    </r>
    <r>
      <rPr>
        <sz val="11"/>
        <rFont val="宋体"/>
        <charset val="134"/>
      </rPr>
      <t>其他文化体育与传媒支出</t>
    </r>
  </si>
  <si>
    <t>八、社会保障和就业</t>
  </si>
  <si>
    <r>
      <t xml:space="preserve">       </t>
    </r>
    <r>
      <rPr>
        <sz val="11"/>
        <rFont val="宋体"/>
        <charset val="134"/>
      </rPr>
      <t>人力资源和社会保障管理事务</t>
    </r>
  </si>
  <si>
    <r>
      <t xml:space="preserve">       </t>
    </r>
    <r>
      <rPr>
        <sz val="11"/>
        <rFont val="宋体"/>
        <charset val="134"/>
      </rPr>
      <t>民政管理事务</t>
    </r>
  </si>
  <si>
    <r>
      <t xml:space="preserve">       </t>
    </r>
    <r>
      <rPr>
        <sz val="11"/>
        <rFont val="宋体"/>
        <charset val="134"/>
      </rPr>
      <t>财政对社会保险基金的补助</t>
    </r>
  </si>
  <si>
    <r>
      <t xml:space="preserve">       </t>
    </r>
    <r>
      <rPr>
        <sz val="11"/>
        <rFont val="宋体"/>
        <charset val="134"/>
      </rPr>
      <t>行政事业单位离退休</t>
    </r>
  </si>
  <si>
    <r>
      <t xml:space="preserve">       </t>
    </r>
    <r>
      <rPr>
        <sz val="11"/>
        <rFont val="宋体"/>
        <charset val="134"/>
      </rPr>
      <t>企业改革补助</t>
    </r>
  </si>
  <si>
    <r>
      <t xml:space="preserve">       </t>
    </r>
    <r>
      <rPr>
        <sz val="11"/>
        <rFont val="宋体"/>
        <charset val="134"/>
      </rPr>
      <t>就业补助</t>
    </r>
  </si>
  <si>
    <r>
      <t xml:space="preserve">       </t>
    </r>
    <r>
      <rPr>
        <sz val="11"/>
        <rFont val="宋体"/>
        <charset val="134"/>
      </rPr>
      <t>抚恤</t>
    </r>
  </si>
  <si>
    <r>
      <t xml:space="preserve">       </t>
    </r>
    <r>
      <rPr>
        <sz val="11"/>
        <rFont val="宋体"/>
        <charset val="134"/>
      </rPr>
      <t>退役安置</t>
    </r>
  </si>
  <si>
    <r>
      <t xml:space="preserve">       </t>
    </r>
    <r>
      <rPr>
        <sz val="11"/>
        <rFont val="宋体"/>
        <charset val="134"/>
      </rPr>
      <t>社会福利</t>
    </r>
  </si>
  <si>
    <r>
      <t xml:space="preserve">       </t>
    </r>
    <r>
      <rPr>
        <sz val="11"/>
        <rFont val="宋体"/>
        <charset val="134"/>
      </rPr>
      <t>残疾人事业</t>
    </r>
  </si>
  <si>
    <r>
      <t xml:space="preserve">       </t>
    </r>
    <r>
      <rPr>
        <sz val="11"/>
        <rFont val="宋体"/>
        <charset val="134"/>
      </rPr>
      <t>城市居民最低生活保障</t>
    </r>
  </si>
  <si>
    <r>
      <t xml:space="preserve">       </t>
    </r>
    <r>
      <rPr>
        <sz val="11"/>
        <rFont val="宋体"/>
        <charset val="134"/>
      </rPr>
      <t>其他城镇社会救济</t>
    </r>
  </si>
  <si>
    <r>
      <t xml:space="preserve">       </t>
    </r>
    <r>
      <rPr>
        <sz val="11"/>
        <rFont val="宋体"/>
        <charset val="134"/>
      </rPr>
      <t>自然灾害生活救助</t>
    </r>
  </si>
  <si>
    <r>
      <t xml:space="preserve">       </t>
    </r>
    <r>
      <rPr>
        <sz val="11"/>
        <rFont val="宋体"/>
        <charset val="134"/>
      </rPr>
      <t>红十字事业</t>
    </r>
  </si>
  <si>
    <r>
      <t xml:space="preserve">       </t>
    </r>
    <r>
      <rPr>
        <sz val="11"/>
        <rFont val="宋体"/>
        <charset val="134"/>
      </rPr>
      <t>农村最低生活保障</t>
    </r>
  </si>
  <si>
    <r>
      <t xml:space="preserve">       </t>
    </r>
    <r>
      <rPr>
        <sz val="11"/>
        <rFont val="宋体"/>
        <charset val="134"/>
      </rPr>
      <t>其他农村社会救济</t>
    </r>
  </si>
  <si>
    <r>
      <t xml:space="preserve">       </t>
    </r>
    <r>
      <rPr>
        <sz val="11"/>
        <rFont val="宋体"/>
        <charset val="134"/>
      </rPr>
      <t>保障性住房支出</t>
    </r>
  </si>
  <si>
    <r>
      <t xml:space="preserve">       </t>
    </r>
    <r>
      <rPr>
        <sz val="11"/>
        <rFont val="宋体"/>
        <charset val="134"/>
      </rPr>
      <t>其他社会保障和就业支出</t>
    </r>
  </si>
  <si>
    <t>九、医疗卫生</t>
  </si>
  <si>
    <r>
      <t xml:space="preserve">       </t>
    </r>
    <r>
      <rPr>
        <sz val="11"/>
        <rFont val="宋体"/>
        <charset val="134"/>
      </rPr>
      <t>医疗卫生管理事务</t>
    </r>
  </si>
  <si>
    <r>
      <t xml:space="preserve">       </t>
    </r>
    <r>
      <rPr>
        <sz val="11"/>
        <rFont val="宋体"/>
        <charset val="134"/>
      </rPr>
      <t>医疗服务</t>
    </r>
  </si>
  <si>
    <r>
      <t xml:space="preserve">       </t>
    </r>
    <r>
      <rPr>
        <sz val="11"/>
        <rFont val="宋体"/>
        <charset val="134"/>
      </rPr>
      <t>社区卫生服务</t>
    </r>
  </si>
  <si>
    <r>
      <t xml:space="preserve">       </t>
    </r>
    <r>
      <rPr>
        <sz val="11"/>
        <rFont val="宋体"/>
        <charset val="134"/>
      </rPr>
      <t>医疗保障</t>
    </r>
  </si>
  <si>
    <r>
      <t xml:space="preserve">       </t>
    </r>
    <r>
      <rPr>
        <sz val="11"/>
        <rFont val="宋体"/>
        <charset val="134"/>
      </rPr>
      <t>疾病预防控制</t>
    </r>
  </si>
  <si>
    <r>
      <t xml:space="preserve">       </t>
    </r>
    <r>
      <rPr>
        <sz val="11"/>
        <rFont val="宋体"/>
        <charset val="134"/>
      </rPr>
      <t>卫生监督</t>
    </r>
  </si>
  <si>
    <r>
      <t xml:space="preserve">       </t>
    </r>
    <r>
      <rPr>
        <sz val="11"/>
        <rFont val="宋体"/>
        <charset val="134"/>
      </rPr>
      <t>妇幼保健</t>
    </r>
  </si>
  <si>
    <r>
      <t xml:space="preserve">       </t>
    </r>
    <r>
      <rPr>
        <sz val="11"/>
        <rFont val="宋体"/>
        <charset val="134"/>
      </rPr>
      <t>农村卫生</t>
    </r>
  </si>
  <si>
    <r>
      <t xml:space="preserve">       </t>
    </r>
    <r>
      <rPr>
        <sz val="11"/>
        <rFont val="宋体"/>
        <charset val="134"/>
      </rPr>
      <t>中医药</t>
    </r>
  </si>
  <si>
    <t xml:space="preserve">   食品和药品监督管理事务</t>
  </si>
  <si>
    <r>
      <t xml:space="preserve">       </t>
    </r>
    <r>
      <rPr>
        <sz val="11"/>
        <rFont val="宋体"/>
        <charset val="134"/>
      </rPr>
      <t>其他医疗卫生支出</t>
    </r>
  </si>
  <si>
    <t>十、环境保护</t>
  </si>
  <si>
    <r>
      <t xml:space="preserve">       </t>
    </r>
    <r>
      <rPr>
        <sz val="11"/>
        <rFont val="宋体"/>
        <charset val="134"/>
      </rPr>
      <t>环境保护管理事务</t>
    </r>
  </si>
  <si>
    <r>
      <t xml:space="preserve">       </t>
    </r>
    <r>
      <rPr>
        <sz val="11"/>
        <rFont val="宋体"/>
        <charset val="134"/>
      </rPr>
      <t>环境监测与监察</t>
    </r>
  </si>
  <si>
    <r>
      <t xml:space="preserve">       </t>
    </r>
    <r>
      <rPr>
        <sz val="11"/>
        <rFont val="宋体"/>
        <charset val="134"/>
      </rPr>
      <t>污染防治</t>
    </r>
  </si>
  <si>
    <r>
      <t xml:space="preserve">       </t>
    </r>
    <r>
      <rPr>
        <sz val="11"/>
        <rFont val="宋体"/>
        <charset val="134"/>
      </rPr>
      <t>自然生态保护</t>
    </r>
  </si>
  <si>
    <r>
      <t xml:space="preserve">       </t>
    </r>
    <r>
      <rPr>
        <sz val="11"/>
        <rFont val="宋体"/>
        <charset val="134"/>
      </rPr>
      <t>天然林保护</t>
    </r>
  </si>
  <si>
    <r>
      <t xml:space="preserve">       </t>
    </r>
    <r>
      <rPr>
        <sz val="11"/>
        <rFont val="宋体"/>
        <charset val="134"/>
      </rPr>
      <t>退耕还林</t>
    </r>
  </si>
  <si>
    <r>
      <t xml:space="preserve">       </t>
    </r>
    <r>
      <rPr>
        <sz val="11"/>
        <rFont val="宋体"/>
        <charset val="134"/>
      </rPr>
      <t>风沙荒漠治理</t>
    </r>
  </si>
  <si>
    <r>
      <t xml:space="preserve">       </t>
    </r>
    <r>
      <rPr>
        <sz val="11"/>
        <rFont val="宋体"/>
        <charset val="134"/>
      </rPr>
      <t>退牧还草</t>
    </r>
  </si>
  <si>
    <r>
      <t xml:space="preserve">       </t>
    </r>
    <r>
      <rPr>
        <sz val="11"/>
        <rFont val="宋体"/>
        <charset val="134"/>
      </rPr>
      <t>已垦草原退耕还草</t>
    </r>
  </si>
  <si>
    <t xml:space="preserve">    能源节约利用</t>
  </si>
  <si>
    <t xml:space="preserve">    污染减排</t>
  </si>
  <si>
    <t xml:space="preserve">    可再生能源</t>
  </si>
  <si>
    <t xml:space="preserve">    资源综合利用</t>
  </si>
  <si>
    <t>　　能源管理事务</t>
  </si>
  <si>
    <r>
      <t xml:space="preserve">       </t>
    </r>
    <r>
      <rPr>
        <sz val="11"/>
        <rFont val="宋体"/>
        <charset val="134"/>
      </rPr>
      <t>其他环境保护支出</t>
    </r>
  </si>
  <si>
    <t>十一、城乡社区事务</t>
  </si>
  <si>
    <r>
      <t xml:space="preserve">       </t>
    </r>
    <r>
      <rPr>
        <sz val="11"/>
        <rFont val="宋体"/>
        <charset val="134"/>
      </rPr>
      <t>城乡社区管理事务</t>
    </r>
  </si>
  <si>
    <r>
      <t xml:space="preserve">       </t>
    </r>
    <r>
      <rPr>
        <sz val="11"/>
        <rFont val="宋体"/>
        <charset val="134"/>
      </rPr>
      <t>城乡社区规划与管理</t>
    </r>
  </si>
  <si>
    <r>
      <t xml:space="preserve">       </t>
    </r>
    <r>
      <rPr>
        <sz val="11"/>
        <rFont val="宋体"/>
        <charset val="134"/>
      </rPr>
      <t>城乡社区公共设施</t>
    </r>
  </si>
  <si>
    <r>
      <t xml:space="preserve">       </t>
    </r>
    <r>
      <rPr>
        <sz val="11"/>
        <rFont val="宋体"/>
        <charset val="134"/>
      </rPr>
      <t>城乡社区住宅</t>
    </r>
  </si>
  <si>
    <r>
      <t xml:space="preserve">       </t>
    </r>
    <r>
      <rPr>
        <sz val="11"/>
        <rFont val="宋体"/>
        <charset val="134"/>
      </rPr>
      <t>城乡社区环境卫生</t>
    </r>
  </si>
  <si>
    <r>
      <t xml:space="preserve">       </t>
    </r>
    <r>
      <rPr>
        <sz val="11"/>
        <rFont val="宋体"/>
        <charset val="134"/>
      </rPr>
      <t>建设市场管理与监督</t>
    </r>
  </si>
  <si>
    <r>
      <t xml:space="preserve">       </t>
    </r>
    <r>
      <rPr>
        <sz val="11"/>
        <rFont val="宋体"/>
        <charset val="134"/>
      </rPr>
      <t>其他城乡社区事务支出</t>
    </r>
  </si>
  <si>
    <t>十二、农林水事务</t>
  </si>
  <si>
    <r>
      <t xml:space="preserve">       </t>
    </r>
    <r>
      <rPr>
        <sz val="11"/>
        <rFont val="宋体"/>
        <charset val="134"/>
      </rPr>
      <t>农业</t>
    </r>
  </si>
  <si>
    <r>
      <t xml:space="preserve">       </t>
    </r>
    <r>
      <rPr>
        <sz val="11"/>
        <rFont val="宋体"/>
        <charset val="134"/>
      </rPr>
      <t>林业</t>
    </r>
  </si>
  <si>
    <r>
      <t xml:space="preserve">       </t>
    </r>
    <r>
      <rPr>
        <sz val="11"/>
        <rFont val="宋体"/>
        <charset val="134"/>
      </rPr>
      <t>水利</t>
    </r>
  </si>
  <si>
    <r>
      <t xml:space="preserve">       </t>
    </r>
    <r>
      <rPr>
        <sz val="11"/>
        <rFont val="宋体"/>
        <charset val="134"/>
      </rPr>
      <t>南水北调</t>
    </r>
  </si>
  <si>
    <r>
      <t xml:space="preserve">       </t>
    </r>
    <r>
      <rPr>
        <sz val="11"/>
        <rFont val="宋体"/>
        <charset val="134"/>
      </rPr>
      <t>扶贫</t>
    </r>
  </si>
  <si>
    <r>
      <t xml:space="preserve">       </t>
    </r>
    <r>
      <rPr>
        <sz val="11"/>
        <rFont val="宋体"/>
        <charset val="134"/>
      </rPr>
      <t>农业综合开发</t>
    </r>
  </si>
  <si>
    <r>
      <t xml:space="preserve">       </t>
    </r>
    <r>
      <rPr>
        <sz val="11"/>
        <rFont val="宋体"/>
        <charset val="134"/>
      </rPr>
      <t>其他农林水事务支出</t>
    </r>
  </si>
  <si>
    <t>十三、交通运输</t>
  </si>
  <si>
    <r>
      <t xml:space="preserve">       </t>
    </r>
    <r>
      <rPr>
        <sz val="11"/>
        <rFont val="宋体"/>
        <charset val="134"/>
      </rPr>
      <t>公路水路运输</t>
    </r>
  </si>
  <si>
    <r>
      <t xml:space="preserve">       </t>
    </r>
    <r>
      <rPr>
        <sz val="11"/>
        <rFont val="宋体"/>
        <charset val="134"/>
      </rPr>
      <t>铁路运输</t>
    </r>
  </si>
  <si>
    <r>
      <t xml:space="preserve">       </t>
    </r>
    <r>
      <rPr>
        <sz val="11"/>
        <rFont val="宋体"/>
        <charset val="134"/>
      </rPr>
      <t>民用航空运输</t>
    </r>
  </si>
  <si>
    <t xml:space="preserve">   石油价格改革对交通运输的补贴</t>
  </si>
  <si>
    <r>
      <t xml:space="preserve">       </t>
    </r>
    <r>
      <rPr>
        <sz val="11"/>
        <rFont val="宋体"/>
        <charset val="134"/>
      </rPr>
      <t>其他交通运输支出</t>
    </r>
  </si>
  <si>
    <t>十四、采掘电力信息等事务</t>
  </si>
  <si>
    <r>
      <t xml:space="preserve">       </t>
    </r>
    <r>
      <rPr>
        <sz val="11"/>
        <rFont val="宋体"/>
        <charset val="134"/>
      </rPr>
      <t>采掘业</t>
    </r>
  </si>
  <si>
    <r>
      <t xml:space="preserve">       </t>
    </r>
    <r>
      <rPr>
        <sz val="11"/>
        <rFont val="宋体"/>
        <charset val="134"/>
      </rPr>
      <t>制造业</t>
    </r>
  </si>
  <si>
    <r>
      <t xml:space="preserve">       </t>
    </r>
    <r>
      <rPr>
        <sz val="11"/>
        <rFont val="宋体"/>
        <charset val="134"/>
      </rPr>
      <t>建筑业</t>
    </r>
  </si>
  <si>
    <r>
      <t xml:space="preserve">       </t>
    </r>
    <r>
      <rPr>
        <sz val="11"/>
        <rFont val="宋体"/>
        <charset val="134"/>
      </rPr>
      <t>电力监管支出</t>
    </r>
  </si>
  <si>
    <t xml:space="preserve">    工业和信息产业监管支出</t>
  </si>
  <si>
    <t xml:space="preserve">    安全生产监管</t>
  </si>
  <si>
    <t xml:space="preserve">    国有资产监管</t>
  </si>
  <si>
    <t xml:space="preserve">    支持中小企业发展和管理支出</t>
  </si>
  <si>
    <t xml:space="preserve">    其他采掘电力信息等事务支出</t>
  </si>
  <si>
    <t>十五、粮油物资储备管理等事务</t>
  </si>
  <si>
    <r>
      <t xml:space="preserve">       </t>
    </r>
    <r>
      <rPr>
        <sz val="11"/>
        <rFont val="宋体"/>
        <charset val="134"/>
      </rPr>
      <t>粮油事务</t>
    </r>
  </si>
  <si>
    <r>
      <t xml:space="preserve">       </t>
    </r>
    <r>
      <rPr>
        <sz val="11"/>
        <rFont val="宋体"/>
        <charset val="134"/>
      </rPr>
      <t>商业流通事务</t>
    </r>
  </si>
  <si>
    <r>
      <t xml:space="preserve">       </t>
    </r>
    <r>
      <rPr>
        <sz val="11"/>
        <rFont val="宋体"/>
        <charset val="134"/>
      </rPr>
      <t>物资储备</t>
    </r>
  </si>
  <si>
    <t xml:space="preserve">    旅游业管理与服务支出</t>
  </si>
  <si>
    <t xml:space="preserve">    涉外发展服务支出</t>
  </si>
  <si>
    <t xml:space="preserve">    其他粮油物资储备管理等事务支出</t>
  </si>
  <si>
    <t>十六、金融监管支出</t>
  </si>
  <si>
    <t xml:space="preserve">     其他金融监管支出</t>
  </si>
  <si>
    <t>十七、地震灾后恢复重建支出</t>
  </si>
  <si>
    <t xml:space="preserve">     倒塌毁损民房恢复重建</t>
  </si>
  <si>
    <t xml:space="preserve">     基础设施恢复重建</t>
  </si>
  <si>
    <t xml:space="preserve">     公益服务设施恢复重建</t>
  </si>
  <si>
    <t xml:space="preserve">     农业林业恢复生产和重建</t>
  </si>
  <si>
    <t xml:space="preserve">     工商企业恢复生产和重建</t>
  </si>
  <si>
    <t xml:space="preserve">     党政机关恢复重建</t>
  </si>
  <si>
    <t xml:space="preserve">     军队武警恢复重建支出</t>
  </si>
  <si>
    <t xml:space="preserve">     其他恢复重建支出</t>
  </si>
  <si>
    <t>十八、其他支出</t>
  </si>
  <si>
    <t xml:space="preserve">     预备费</t>
  </si>
  <si>
    <t xml:space="preserve">     年初预留</t>
  </si>
  <si>
    <t xml:space="preserve">     住房改革支出</t>
  </si>
  <si>
    <t xml:space="preserve">     汶川地震捐赠支出</t>
  </si>
  <si>
    <t xml:space="preserve">     其他支出</t>
  </si>
  <si>
    <t>收入合计</t>
  </si>
  <si>
    <t>支出合计</t>
  </si>
  <si>
    <t>转移性收入</t>
  </si>
  <si>
    <t>转移性支出</t>
  </si>
  <si>
    <t>上级补助收入</t>
  </si>
  <si>
    <t>上解上级支出</t>
  </si>
  <si>
    <t xml:space="preserve">       增值税和消费税税收返还收入 </t>
  </si>
  <si>
    <t xml:space="preserve">    体制上解支出</t>
  </si>
  <si>
    <t xml:space="preserve">       所得税基数返还收入</t>
  </si>
  <si>
    <t xml:space="preserve">       出口退税专项上解支出</t>
  </si>
  <si>
    <t xml:space="preserve">       其他税收返还收入</t>
  </si>
  <si>
    <t xml:space="preserve">       专项上解支出</t>
  </si>
  <si>
    <t xml:space="preserve">       体制补助收入</t>
  </si>
  <si>
    <t xml:space="preserve">       一般性转移支付补助收入</t>
  </si>
  <si>
    <t xml:space="preserve">       民族地区转移支付补助收入</t>
  </si>
  <si>
    <t xml:space="preserve">       调整工资转移支付补助收入</t>
  </si>
  <si>
    <t xml:space="preserve">       农村义务教育补助收入</t>
  </si>
  <si>
    <t>补助下级支出</t>
  </si>
  <si>
    <t xml:space="preserve">       农村税费改革补助收入</t>
  </si>
  <si>
    <t xml:space="preserve">       增值税和消费税税收返还支出</t>
  </si>
  <si>
    <t xml:space="preserve">       缓解县乡困难转移支付补助收入</t>
  </si>
  <si>
    <t xml:space="preserve">       所得税基数返还支出</t>
  </si>
  <si>
    <t xml:space="preserve">       化解债务补助收入</t>
  </si>
  <si>
    <t xml:space="preserve">       其他税收返还支出</t>
  </si>
  <si>
    <t xml:space="preserve">       资源枯竭型城市转移支付补助收入</t>
  </si>
  <si>
    <t xml:space="preserve">       体制补助支出</t>
  </si>
  <si>
    <t xml:space="preserve">       结算补助收入</t>
  </si>
  <si>
    <t xml:space="preserve">       一般性转移支付补助支出</t>
  </si>
  <si>
    <t xml:space="preserve">       其他财力性转移支付收入</t>
  </si>
  <si>
    <t xml:space="preserve">       民族地区转移支付补助支出</t>
  </si>
  <si>
    <t xml:space="preserve">       专项补助收入</t>
  </si>
  <si>
    <t xml:space="preserve">       调整工资转移支付补助支出</t>
  </si>
  <si>
    <t xml:space="preserve">       地震灾后恢复重建补助收入</t>
  </si>
  <si>
    <t xml:space="preserve">       农村义务教育补助支出</t>
  </si>
  <si>
    <t xml:space="preserve">       农村税费改革补助支出</t>
  </si>
  <si>
    <t xml:space="preserve">       缓解县乡困难转移支付补助支出</t>
  </si>
  <si>
    <t xml:space="preserve">       化解债务补助支出</t>
  </si>
  <si>
    <t>下级上解收入</t>
  </si>
  <si>
    <t xml:space="preserve">       资源枯竭型城市转移支付补助支出</t>
  </si>
  <si>
    <t xml:space="preserve">      体制上解收入</t>
  </si>
  <si>
    <t xml:space="preserve">       结算补助支出</t>
  </si>
  <si>
    <t xml:space="preserve">         出口退税专项上解收入</t>
  </si>
  <si>
    <t xml:space="preserve">       其他财力性转移支付支出</t>
  </si>
  <si>
    <t xml:space="preserve">         专项上解收入</t>
  </si>
  <si>
    <t xml:space="preserve">       专项补助支出</t>
  </si>
  <si>
    <t xml:space="preserve">       地震灾后恢复重建补助支出</t>
  </si>
  <si>
    <t xml:space="preserve">    财政部代理发行地方政府债券收入</t>
  </si>
  <si>
    <t xml:space="preserve">   转贷财政部代理发行地方政府债券支出</t>
  </si>
  <si>
    <t xml:space="preserve">    转贷财政部代理发行地方政府债券收入</t>
  </si>
  <si>
    <t xml:space="preserve">   调出资金</t>
  </si>
  <si>
    <t>上年结余收入</t>
  </si>
  <si>
    <t xml:space="preserve">   年终结余</t>
  </si>
  <si>
    <t xml:space="preserve">       结转</t>
  </si>
  <si>
    <t>调入资金</t>
  </si>
  <si>
    <r>
      <t xml:space="preserve">              </t>
    </r>
    <r>
      <rPr>
        <sz val="11"/>
        <rFont val="宋体"/>
        <charset val="134"/>
      </rPr>
      <t>净结余</t>
    </r>
  </si>
  <si>
    <t>收入总计</t>
  </si>
  <si>
    <t>支出总计</t>
  </si>
  <si>
    <t>一、农网还贷资金收入</t>
  </si>
  <si>
    <t>二、煤炭可持续发展基金收入</t>
  </si>
  <si>
    <t xml:space="preserve">     彩票事务</t>
  </si>
  <si>
    <t>三、电源基地建设基金收入</t>
  </si>
  <si>
    <t>二、教育</t>
  </si>
  <si>
    <t>四、铁路建设附加费收入</t>
  </si>
  <si>
    <t xml:space="preserve">     地方教育附加支出</t>
  </si>
  <si>
    <t>五、高等级公路车辆通行附加费收入</t>
  </si>
  <si>
    <t xml:space="preserve">     地方教育基金支出</t>
  </si>
  <si>
    <t>六、转让政府还贷道路收费权收入</t>
  </si>
  <si>
    <t>三、文化体育与传媒</t>
  </si>
  <si>
    <t>七、下放港口以港养港收入</t>
  </si>
  <si>
    <t xml:space="preserve">     文化事业建设费支出</t>
  </si>
  <si>
    <t>八、散装水泥专项资金收入</t>
  </si>
  <si>
    <t xml:space="preserve">     国家电影发展专项资金支出</t>
  </si>
  <si>
    <t>九、新型墙体材料专项基金收入</t>
  </si>
  <si>
    <t>四、社会保障和就业</t>
  </si>
  <si>
    <t>十、文化事业建设费收入</t>
  </si>
  <si>
    <t xml:space="preserve">     残疾人就业保障金支出</t>
  </si>
  <si>
    <t>十一、地方教育附加收入</t>
  </si>
  <si>
    <t>五、城乡社区事务</t>
  </si>
  <si>
    <t>十二、地方教育基金收入</t>
  </si>
  <si>
    <t xml:space="preserve">     政府住房基金支出</t>
  </si>
  <si>
    <t>十三、国家电影事业发展专项资金收入</t>
  </si>
  <si>
    <t xml:space="preserve">     国有土地使用权出让金支出</t>
  </si>
  <si>
    <t>十四、农业发展基金收入</t>
  </si>
  <si>
    <t xml:space="preserve">     城市公用事业附加支出</t>
  </si>
  <si>
    <t>十五、新菜地开发建设基金收入</t>
  </si>
  <si>
    <t xml:space="preserve">     国有土地收益基金支出</t>
  </si>
  <si>
    <t>十六、新增建设用地土地有偿使用费收入</t>
  </si>
  <si>
    <t xml:space="preserve">     农业土地开发资金支出</t>
  </si>
  <si>
    <t>十七、林业基金收入</t>
  </si>
  <si>
    <t xml:space="preserve">     新增建设用地有偿使用费支出</t>
  </si>
  <si>
    <t>十八、育林基金收入</t>
  </si>
  <si>
    <t>六、农林水事务</t>
  </si>
  <si>
    <t>十九、森林植被恢复费</t>
  </si>
  <si>
    <t xml:space="preserve">     农业发展基金支出</t>
  </si>
  <si>
    <t>二十、地方水利建设基金收入</t>
  </si>
  <si>
    <t xml:space="preserve">     新菜地开发基金支出</t>
  </si>
  <si>
    <t>二十一、南水北调工程建设基金收入</t>
  </si>
  <si>
    <t xml:space="preserve">     林业基金支出</t>
  </si>
  <si>
    <t>二十二、灌溉水源灌排工程补偿费收入</t>
  </si>
  <si>
    <t xml:space="preserve">     育林基金支出</t>
  </si>
  <si>
    <t>二十三、水资源补偿费收入</t>
  </si>
  <si>
    <t xml:space="preserve">     森林植被恢复费支出</t>
  </si>
  <si>
    <t>二十四、残疾人就业保障金收入</t>
  </si>
  <si>
    <t xml:space="preserve">     灌溉水源灌排工程补偿费支出</t>
  </si>
  <si>
    <t>二十五、政府住房基金收入</t>
  </si>
  <si>
    <t xml:space="preserve">     中央水利建设基金支出</t>
  </si>
  <si>
    <t>二十六、城市公用事业附加收入</t>
  </si>
  <si>
    <t xml:space="preserve">     地方水利建设基金支出</t>
  </si>
  <si>
    <t>二十七、国有土地使用权出让金收入</t>
  </si>
  <si>
    <t xml:space="preserve">     水资源补偿支出</t>
  </si>
  <si>
    <t>二十八、国有土地收益基金收入</t>
  </si>
  <si>
    <t xml:space="preserve">     大中型水库移民后期扶持基金支出</t>
  </si>
  <si>
    <t>二十九、农业土地开发资金收入</t>
  </si>
  <si>
    <t xml:space="preserve">     大中型水库库区基金支出</t>
  </si>
  <si>
    <t>三十、大中型水库库区基金收入</t>
  </si>
  <si>
    <t xml:space="preserve">     三峡水库库区基金支出</t>
  </si>
  <si>
    <t>三十一、彩票公益金收入</t>
  </si>
  <si>
    <t xml:space="preserve">     小型水库移民扶助基金支出</t>
  </si>
  <si>
    <t>三十二、城市基础设施配套费收入</t>
  </si>
  <si>
    <t xml:space="preserve">     南水北调工程基金支出</t>
  </si>
  <si>
    <t>三十三、小型水库移民扶助基金收入</t>
  </si>
  <si>
    <t>七、交通运输</t>
  </si>
  <si>
    <t>三十四、其他政府性基金收入</t>
  </si>
  <si>
    <t xml:space="preserve">     高等级公路车辆通行附加费支出</t>
  </si>
  <si>
    <t xml:space="preserve">     转让政府还贷道路收费权支出</t>
  </si>
  <si>
    <t xml:space="preserve">     港口建设费支出</t>
  </si>
  <si>
    <t xml:space="preserve">     水运客货运附加费支出</t>
  </si>
  <si>
    <t xml:space="preserve">     下放港口以港养港支出</t>
  </si>
  <si>
    <t xml:space="preserve">     铁路建设基金支出</t>
  </si>
  <si>
    <t xml:space="preserve">     铁路建设附加费支出</t>
  </si>
  <si>
    <t xml:space="preserve">     民航基础设施建设基金支出</t>
  </si>
  <si>
    <t xml:space="preserve">     民航机场管理建设费支出</t>
  </si>
  <si>
    <t>八、采掘电力信息等事务</t>
  </si>
  <si>
    <t xml:space="preserve">     散装水泥专项资金支出</t>
  </si>
  <si>
    <t xml:space="preserve">     新型墙体材料专项基金支出</t>
  </si>
  <si>
    <t xml:space="preserve">     三峡工程建设基金支出</t>
  </si>
  <si>
    <t xml:space="preserve">     中央农网还贷资金支出</t>
  </si>
  <si>
    <t xml:space="preserve">     地方农网还贷资金支出</t>
  </si>
  <si>
    <t xml:space="preserve">     煤炭可持续发展基金支出</t>
  </si>
  <si>
    <t xml:space="preserve">     电源基地建设基金支出</t>
  </si>
  <si>
    <t xml:space="preserve">     煤代油基金支出</t>
  </si>
  <si>
    <t>九、粮油物资储备管理等事务</t>
  </si>
  <si>
    <t xml:space="preserve">     旅游业管理与服务支出</t>
  </si>
  <si>
    <t xml:space="preserve">     涉外发展服务支出</t>
  </si>
  <si>
    <t>十、金融监管支出</t>
  </si>
  <si>
    <t>十一、其他支出</t>
  </si>
  <si>
    <t xml:space="preserve">       上级补助收入</t>
  </si>
  <si>
    <t xml:space="preserve">       上解上级支出</t>
  </si>
  <si>
    <t xml:space="preserve">       下级上解收入</t>
  </si>
  <si>
    <t xml:space="preserve">       补助下级支出</t>
  </si>
  <si>
    <t xml:space="preserve">       上年结余收入</t>
  </si>
  <si>
    <t xml:space="preserve">       调出资金</t>
  </si>
  <si>
    <t xml:space="preserve">       调入资金</t>
  </si>
  <si>
    <t xml:space="preserve">       年终结余</t>
  </si>
  <si>
    <t>2009年佛山市财政一般预算收支表</t>
    <phoneticPr fontId="13" type="noConversion"/>
  </si>
  <si>
    <t>2009年佛山市财政基金预算收支表</t>
    <phoneticPr fontId="13" type="noConversion"/>
  </si>
  <si>
    <t>2009年佛山市级财政一般预算收支表</t>
    <phoneticPr fontId="13" type="noConversion"/>
  </si>
  <si>
    <t>2009年佛山市级财政基金预算收支表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</si>
</sst>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1"/>
      <name val="Times New Roman"/>
      <family val="1"/>
    </font>
    <font>
      <sz val="12"/>
      <color indexed="10"/>
      <name val="宋体"/>
      <charset val="134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9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right"/>
    </xf>
    <xf numFmtId="0" fontId="1" fillId="0" borderId="4" xfId="0" applyFont="1" applyBorder="1" applyAlignment="1">
      <alignment horizontal="center"/>
    </xf>
    <xf numFmtId="3" fontId="5" fillId="0" borderId="5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/>
    <xf numFmtId="0" fontId="0" fillId="0" borderId="5" xfId="0" applyBorder="1" applyAlignment="1"/>
    <xf numFmtId="0" fontId="1" fillId="0" borderId="4" xfId="0" applyFont="1" applyBorder="1" applyAlignment="1" applyProtection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 applyProtection="1"/>
    <xf numFmtId="0" fontId="5" fillId="0" borderId="5" xfId="0" applyFont="1" applyFill="1" applyBorder="1" applyAlignment="1"/>
    <xf numFmtId="0" fontId="6" fillId="0" borderId="5" xfId="0" applyFont="1" applyBorder="1" applyAlignment="1"/>
    <xf numFmtId="0" fontId="5" fillId="0" borderId="5" xfId="0" applyFont="1" applyBorder="1" applyAlignment="1" applyProtection="1">
      <protection locked="0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/>
    <xf numFmtId="0" fontId="5" fillId="0" borderId="5" xfId="0" applyFont="1" applyFill="1" applyBorder="1" applyAlignment="1" applyProtection="1">
      <protection locked="0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distributed"/>
    </xf>
    <xf numFmtId="0" fontId="7" fillId="0" borderId="5" xfId="0" applyFont="1" applyBorder="1" applyAlignment="1">
      <alignment horizontal="distributed"/>
    </xf>
    <xf numFmtId="0" fontId="8" fillId="0" borderId="5" xfId="0" applyFont="1" applyBorder="1" applyAlignment="1"/>
    <xf numFmtId="176" fontId="5" fillId="0" borderId="5" xfId="0" applyNumberFormat="1" applyFont="1" applyBorder="1" applyAlignment="1" applyProtection="1">
      <protection locked="0"/>
    </xf>
    <xf numFmtId="0" fontId="9" fillId="0" borderId="5" xfId="0" applyFont="1" applyBorder="1" applyAlignment="1"/>
    <xf numFmtId="0" fontId="8" fillId="0" borderId="5" xfId="0" applyFont="1" applyBorder="1" applyAlignment="1" applyProtection="1"/>
    <xf numFmtId="176" fontId="9" fillId="0" borderId="5" xfId="0" applyNumberFormat="1" applyFont="1" applyBorder="1" applyAlignment="1" applyProtection="1">
      <protection locked="0"/>
    </xf>
    <xf numFmtId="0" fontId="5" fillId="0" borderId="5" xfId="0" applyFont="1" applyBorder="1" applyAlignment="1">
      <alignment horizontal="left" indent="1"/>
    </xf>
    <xf numFmtId="0" fontId="10" fillId="0" borderId="5" xfId="0" applyFont="1" applyBorder="1" applyAlignment="1"/>
    <xf numFmtId="0" fontId="10" fillId="0" borderId="0" xfId="0" applyFont="1" applyAlignment="1"/>
    <xf numFmtId="0" fontId="5" fillId="0" borderId="1" xfId="1" applyNumberFormat="1" applyFont="1" applyFill="1" applyBorder="1" applyAlignment="1" applyProtection="1">
      <alignment vertical="center"/>
    </xf>
    <xf numFmtId="0" fontId="1" fillId="0" borderId="5" xfId="0" applyFont="1" applyBorder="1" applyAlignment="1"/>
    <xf numFmtId="0" fontId="5" fillId="2" borderId="6" xfId="1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>
      <alignment horizontal="center"/>
    </xf>
    <xf numFmtId="1" fontId="6" fillId="0" borderId="5" xfId="0" applyNumberFormat="1" applyFont="1" applyBorder="1" applyAlignment="1" applyProtection="1">
      <protection locked="0"/>
    </xf>
    <xf numFmtId="1" fontId="8" fillId="0" borderId="5" xfId="0" applyNumberFormat="1" applyFont="1" applyBorder="1" applyAlignment="1"/>
    <xf numFmtId="1" fontId="5" fillId="0" borderId="5" xfId="0" applyNumberFormat="1" applyFont="1" applyBorder="1" applyAlignment="1" applyProtection="1">
      <alignment horizontal="left" indent="1"/>
      <protection locked="0"/>
    </xf>
    <xf numFmtId="1" fontId="5" fillId="0" borderId="5" xfId="0" applyNumberFormat="1" applyFont="1" applyBorder="1" applyAlignment="1" applyProtection="1">
      <alignment vertical="center"/>
      <protection locked="0"/>
    </xf>
    <xf numFmtId="1" fontId="5" fillId="0" borderId="5" xfId="0" applyNumberFormat="1" applyFont="1" applyBorder="1" applyAlignment="1" applyProtection="1"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1" fontId="5" fillId="0" borderId="5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protection locked="0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distributed"/>
    </xf>
    <xf numFmtId="1" fontId="8" fillId="0" borderId="5" xfId="0" applyNumberFormat="1" applyFont="1" applyBorder="1" applyAlignment="1" applyProtection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常规" xfId="0" builtinId="0"/>
    <cellStyle name="常规_录入表" xfId="1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&#39044;&#20915;&#31639;&#20844;&#24320;/&#20854;&#20182;&#31867;/2020.4.10&#34917;&#20844;&#24320;/&#22797;&#20214;%20&#25253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一 (市级)"/>
      <sheetName val="表二 (市级)"/>
      <sheetName val="表三 (市级)"/>
      <sheetName val="表四 (市级)"/>
      <sheetName val="表一 (区)"/>
      <sheetName val="表二 (区)"/>
      <sheetName val="表三 (区)"/>
      <sheetName val="表四 (区)"/>
      <sheetName val="表一 (禅城)"/>
      <sheetName val="表二 (禅城)"/>
      <sheetName val="表三 (禅城)"/>
      <sheetName val="表四 (禅城)"/>
      <sheetName val="表一 (南海)"/>
      <sheetName val="表二 (南海)"/>
      <sheetName val="表三 (南海)"/>
      <sheetName val="表四 (南海)"/>
      <sheetName val="表一 (顺德)"/>
      <sheetName val="表二 (顺德)"/>
      <sheetName val="表三 (顺德)"/>
      <sheetName val="表四 (顺德)"/>
      <sheetName val="表一 (三水)"/>
      <sheetName val="表二 (三水)"/>
      <sheetName val="表三 (三水)"/>
      <sheetName val="表四 (三水)"/>
      <sheetName val="表一 (高明)"/>
      <sheetName val="表二 (高明)"/>
      <sheetName val="表三 (高明)"/>
      <sheetName val="表四 (高明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3">
          <cell r="B193">
            <v>163378</v>
          </cell>
          <cell r="E193">
            <v>103230</v>
          </cell>
        </row>
        <row r="194">
          <cell r="B194">
            <v>101441</v>
          </cell>
          <cell r="E194">
            <v>93870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2170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1200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7">
          <cell r="B207">
            <v>9530</v>
          </cell>
        </row>
        <row r="208">
          <cell r="B208">
            <v>0</v>
          </cell>
        </row>
      </sheetData>
      <sheetData sheetId="11"/>
      <sheetData sheetId="12"/>
      <sheetData sheetId="13">
        <row r="9">
          <cell r="E9">
            <v>0</v>
          </cell>
        </row>
        <row r="10">
          <cell r="E10">
            <v>0</v>
          </cell>
        </row>
      </sheetData>
      <sheetData sheetId="14">
        <row r="7">
          <cell r="B7">
            <v>45824</v>
          </cell>
        </row>
        <row r="8">
          <cell r="B8">
            <v>39449</v>
          </cell>
        </row>
        <row r="9">
          <cell r="B9">
            <v>25639</v>
          </cell>
        </row>
        <row r="11">
          <cell r="B11">
            <v>14540</v>
          </cell>
        </row>
        <row r="14">
          <cell r="B14">
            <v>14139</v>
          </cell>
        </row>
        <row r="15">
          <cell r="B15">
            <v>12045</v>
          </cell>
        </row>
        <row r="16">
          <cell r="B16">
            <v>4567</v>
          </cell>
        </row>
        <row r="17">
          <cell r="B17">
            <v>5865</v>
          </cell>
        </row>
        <row r="18">
          <cell r="B18">
            <v>5152</v>
          </cell>
        </row>
        <row r="19">
          <cell r="B19">
            <v>4319</v>
          </cell>
        </row>
        <row r="20">
          <cell r="B20">
            <v>23</v>
          </cell>
        </row>
        <row r="21">
          <cell r="B21">
            <v>13771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159" workbookViewId="0">
      <selection activeCell="E187" sqref="E187"/>
    </sheetView>
  </sheetViews>
  <sheetFormatPr defaultColWidth="9" defaultRowHeight="13.5"/>
  <cols>
    <col min="1" max="1" width="41.875" style="2" customWidth="1"/>
    <col min="2" max="3" width="13.875" style="2" customWidth="1"/>
    <col min="4" max="4" width="39.375" style="2" customWidth="1"/>
    <col min="5" max="6" width="15.375" style="2" customWidth="1"/>
    <col min="7" max="16384" width="9" style="2"/>
  </cols>
  <sheetData>
    <row r="1" spans="1:6" ht="18" customHeight="1">
      <c r="A1" s="3"/>
      <c r="F1" s="4" t="s">
        <v>0</v>
      </c>
    </row>
    <row r="2" spans="1:6" s="3" customFormat="1" ht="20.25">
      <c r="A2" s="45" t="s">
        <v>364</v>
      </c>
      <c r="B2" s="45"/>
      <c r="C2" s="45"/>
      <c r="D2" s="45"/>
      <c r="E2" s="45"/>
      <c r="F2" s="45"/>
    </row>
    <row r="3" spans="1:6" ht="20.25" customHeight="1">
      <c r="A3" s="3"/>
      <c r="F3" s="4" t="s">
        <v>1</v>
      </c>
    </row>
    <row r="4" spans="1:6" ht="20.100000000000001" customHeight="1">
      <c r="A4" s="46" t="s">
        <v>2</v>
      </c>
      <c r="B4" s="47"/>
      <c r="C4" s="48"/>
      <c r="D4" s="46" t="s">
        <v>3</v>
      </c>
      <c r="E4" s="47"/>
      <c r="F4" s="48"/>
    </row>
    <row r="5" spans="1:6" ht="20.100000000000001" customHeight="1">
      <c r="A5" s="5" t="s">
        <v>4</v>
      </c>
      <c r="B5" s="5" t="s">
        <v>5</v>
      </c>
      <c r="C5" s="5" t="s">
        <v>6</v>
      </c>
      <c r="D5" s="5" t="s">
        <v>4</v>
      </c>
      <c r="E5" s="5" t="s">
        <v>5</v>
      </c>
      <c r="F5" s="5" t="s">
        <v>6</v>
      </c>
    </row>
    <row r="6" spans="1:6" ht="20.100000000000001" customHeight="1">
      <c r="A6" s="10" t="s">
        <v>7</v>
      </c>
      <c r="B6" s="22">
        <f>SUM(B7:B23)</f>
        <v>2017265</v>
      </c>
      <c r="C6" s="22"/>
      <c r="D6" s="23" t="s">
        <v>8</v>
      </c>
      <c r="E6" s="22">
        <f>SUM(E7:E35)</f>
        <v>351961</v>
      </c>
      <c r="F6" s="22"/>
    </row>
    <row r="7" spans="1:6" ht="20.100000000000001" customHeight="1">
      <c r="A7" s="24" t="s">
        <v>9</v>
      </c>
      <c r="B7" s="22">
        <v>606147</v>
      </c>
      <c r="C7" s="22"/>
      <c r="D7" s="26" t="s">
        <v>10</v>
      </c>
      <c r="E7" s="25">
        <v>6065</v>
      </c>
      <c r="F7" s="22"/>
    </row>
    <row r="8" spans="1:6" ht="20.100000000000001" customHeight="1">
      <c r="A8" s="24" t="s">
        <v>11</v>
      </c>
      <c r="B8" s="25">
        <v>441138</v>
      </c>
      <c r="C8" s="22"/>
      <c r="D8" s="26" t="s">
        <v>12</v>
      </c>
      <c r="E8" s="25">
        <v>4597</v>
      </c>
      <c r="F8" s="22"/>
    </row>
    <row r="9" spans="1:6" ht="20.100000000000001" customHeight="1">
      <c r="A9" s="24" t="s">
        <v>13</v>
      </c>
      <c r="B9" s="25">
        <v>227625</v>
      </c>
      <c r="C9" s="22"/>
      <c r="D9" s="26" t="s">
        <v>14</v>
      </c>
      <c r="E9" s="25">
        <v>138902</v>
      </c>
      <c r="F9" s="22"/>
    </row>
    <row r="10" spans="1:6" ht="20.100000000000001" customHeight="1">
      <c r="A10" s="24" t="s">
        <v>15</v>
      </c>
      <c r="B10" s="25">
        <v>0</v>
      </c>
      <c r="C10" s="22"/>
      <c r="D10" s="26" t="s">
        <v>16</v>
      </c>
      <c r="E10" s="25">
        <v>6460</v>
      </c>
      <c r="F10" s="22"/>
    </row>
    <row r="11" spans="1:6" ht="20.100000000000001" customHeight="1">
      <c r="A11" s="24" t="s">
        <v>17</v>
      </c>
      <c r="B11" s="25">
        <v>108808</v>
      </c>
      <c r="C11" s="22"/>
      <c r="D11" s="26" t="s">
        <v>18</v>
      </c>
      <c r="E11" s="25">
        <v>3105</v>
      </c>
      <c r="F11" s="22"/>
    </row>
    <row r="12" spans="1:6" ht="20.100000000000001" customHeight="1">
      <c r="A12" s="24" t="s">
        <v>19</v>
      </c>
      <c r="B12" s="25">
        <v>1414</v>
      </c>
      <c r="C12" s="22"/>
      <c r="D12" s="26" t="s">
        <v>20</v>
      </c>
      <c r="E12" s="25">
        <v>18333</v>
      </c>
      <c r="F12" s="22"/>
    </row>
    <row r="13" spans="1:6" ht="20.100000000000001" customHeight="1">
      <c r="A13" s="24" t="s">
        <v>21</v>
      </c>
      <c r="B13" s="25">
        <v>0</v>
      </c>
      <c r="C13" s="22"/>
      <c r="D13" s="26" t="s">
        <v>22</v>
      </c>
      <c r="E13" s="25">
        <v>59274</v>
      </c>
      <c r="F13" s="22"/>
    </row>
    <row r="14" spans="1:6" ht="20.100000000000001" customHeight="1">
      <c r="A14" s="24" t="s">
        <v>23</v>
      </c>
      <c r="B14" s="25">
        <v>144461</v>
      </c>
      <c r="C14" s="22"/>
      <c r="D14" s="26" t="s">
        <v>24</v>
      </c>
      <c r="E14" s="25">
        <v>2855</v>
      </c>
      <c r="F14" s="22"/>
    </row>
    <row r="15" spans="1:6" ht="20.100000000000001" customHeight="1">
      <c r="A15" s="24" t="s">
        <v>25</v>
      </c>
      <c r="B15" s="25">
        <v>98194</v>
      </c>
      <c r="C15" s="22"/>
      <c r="D15" s="26" t="s">
        <v>26</v>
      </c>
      <c r="E15" s="25">
        <v>2091</v>
      </c>
      <c r="F15" s="22"/>
    </row>
    <row r="16" spans="1:6" ht="20.100000000000001" customHeight="1">
      <c r="A16" s="24" t="s">
        <v>27</v>
      </c>
      <c r="B16" s="25">
        <v>37305</v>
      </c>
      <c r="C16" s="22"/>
      <c r="D16" s="26" t="s">
        <v>28</v>
      </c>
      <c r="E16" s="25">
        <v>7590</v>
      </c>
      <c r="F16" s="22"/>
    </row>
    <row r="17" spans="1:6" ht="20.100000000000001" customHeight="1">
      <c r="A17" s="24" t="s">
        <v>29</v>
      </c>
      <c r="B17" s="25">
        <v>121026</v>
      </c>
      <c r="C17" s="22"/>
      <c r="D17" s="26" t="s">
        <v>30</v>
      </c>
      <c r="E17" s="25">
        <v>4667</v>
      </c>
      <c r="F17" s="22"/>
    </row>
    <row r="18" spans="1:6" ht="20.100000000000001" customHeight="1">
      <c r="A18" s="24" t="s">
        <v>31</v>
      </c>
      <c r="B18" s="25">
        <v>65741</v>
      </c>
      <c r="C18" s="22"/>
      <c r="D18" s="26" t="s">
        <v>32</v>
      </c>
      <c r="E18" s="25">
        <v>26870</v>
      </c>
      <c r="F18" s="22"/>
    </row>
    <row r="19" spans="1:6" ht="20.100000000000001" customHeight="1">
      <c r="A19" s="24" t="s">
        <v>33</v>
      </c>
      <c r="B19" s="25">
        <v>30919</v>
      </c>
      <c r="C19" s="22"/>
      <c r="D19" s="26" t="s">
        <v>34</v>
      </c>
      <c r="E19" s="25">
        <v>13338</v>
      </c>
      <c r="F19" s="22"/>
    </row>
    <row r="20" spans="1:6" ht="20.100000000000001" customHeight="1">
      <c r="A20" s="24" t="s">
        <v>35</v>
      </c>
      <c r="B20" s="25">
        <v>8550</v>
      </c>
      <c r="C20" s="22"/>
      <c r="D20" s="26" t="s">
        <v>36</v>
      </c>
      <c r="E20" s="25">
        <v>22</v>
      </c>
      <c r="F20" s="22"/>
    </row>
    <row r="21" spans="1:6" ht="20.100000000000001" customHeight="1">
      <c r="A21" s="24" t="s">
        <v>37</v>
      </c>
      <c r="B21" s="25">
        <v>125937</v>
      </c>
      <c r="C21" s="22"/>
      <c r="D21" s="26" t="s">
        <v>38</v>
      </c>
      <c r="E21" s="25">
        <v>1346</v>
      </c>
      <c r="F21" s="22"/>
    </row>
    <row r="22" spans="1:6" ht="20.100000000000001" customHeight="1">
      <c r="A22" s="24" t="s">
        <v>39</v>
      </c>
      <c r="B22" s="25">
        <v>0</v>
      </c>
      <c r="C22" s="22"/>
      <c r="D22" s="26" t="s">
        <v>40</v>
      </c>
      <c r="E22" s="25">
        <v>2215</v>
      </c>
      <c r="F22" s="22"/>
    </row>
    <row r="23" spans="1:6" ht="20.100000000000001" customHeight="1">
      <c r="A23" s="24" t="s">
        <v>41</v>
      </c>
      <c r="B23" s="25">
        <v>0</v>
      </c>
      <c r="C23" s="22"/>
      <c r="D23" s="26" t="s">
        <v>42</v>
      </c>
      <c r="E23" s="25">
        <v>9239</v>
      </c>
      <c r="F23" s="22"/>
    </row>
    <row r="24" spans="1:6" ht="20.100000000000001" customHeight="1">
      <c r="A24" s="10" t="s">
        <v>43</v>
      </c>
      <c r="B24" s="22">
        <f>SUM(B25:B30)</f>
        <v>464714</v>
      </c>
      <c r="C24" s="22"/>
      <c r="D24" s="26" t="s">
        <v>44</v>
      </c>
      <c r="E24" s="25">
        <v>0</v>
      </c>
      <c r="F24" s="22"/>
    </row>
    <row r="25" spans="1:6" ht="20.100000000000001" customHeight="1">
      <c r="A25" s="24" t="s">
        <v>45</v>
      </c>
      <c r="B25" s="25">
        <v>70154</v>
      </c>
      <c r="C25" s="22"/>
      <c r="D25" s="26" t="s">
        <v>46</v>
      </c>
      <c r="E25" s="25">
        <v>213</v>
      </c>
      <c r="F25" s="22"/>
    </row>
    <row r="26" spans="1:6" ht="20.100000000000001" customHeight="1">
      <c r="A26" s="24" t="s">
        <v>47</v>
      </c>
      <c r="B26" s="25">
        <v>239979</v>
      </c>
      <c r="C26" s="22"/>
      <c r="D26" s="26" t="s">
        <v>48</v>
      </c>
      <c r="E26" s="25">
        <v>299</v>
      </c>
      <c r="F26" s="22"/>
    </row>
    <row r="27" spans="1:6" ht="20.100000000000001" customHeight="1">
      <c r="A27" s="24" t="s">
        <v>49</v>
      </c>
      <c r="B27" s="25">
        <v>65875</v>
      </c>
      <c r="C27" s="22"/>
      <c r="D27" s="26" t="s">
        <v>50</v>
      </c>
      <c r="E27" s="25">
        <v>2095</v>
      </c>
      <c r="F27" s="22"/>
    </row>
    <row r="28" spans="1:6" ht="20.100000000000001" customHeight="1">
      <c r="A28" s="24" t="s">
        <v>51</v>
      </c>
      <c r="B28" s="25">
        <v>38036</v>
      </c>
      <c r="C28" s="22"/>
      <c r="D28" s="26" t="s">
        <v>52</v>
      </c>
      <c r="E28" s="25">
        <v>340</v>
      </c>
      <c r="F28" s="22"/>
    </row>
    <row r="29" spans="1:6" ht="20.100000000000001" customHeight="1">
      <c r="A29" s="24" t="s">
        <v>53</v>
      </c>
      <c r="B29" s="25">
        <v>31789</v>
      </c>
      <c r="C29" s="22"/>
      <c r="D29" s="26" t="s">
        <v>54</v>
      </c>
      <c r="E29" s="25">
        <v>166</v>
      </c>
      <c r="F29" s="22"/>
    </row>
    <row r="30" spans="1:6" ht="20.100000000000001" customHeight="1">
      <c r="A30" s="24" t="s">
        <v>55</v>
      </c>
      <c r="B30" s="25">
        <v>18881</v>
      </c>
      <c r="C30" s="22"/>
      <c r="D30" s="26" t="s">
        <v>56</v>
      </c>
      <c r="E30" s="25">
        <v>2415</v>
      </c>
      <c r="F30" s="22"/>
    </row>
    <row r="31" spans="1:6" ht="20.100000000000001" customHeight="1">
      <c r="A31" s="10" t="s">
        <v>57</v>
      </c>
      <c r="B31" s="25">
        <v>0</v>
      </c>
      <c r="C31" s="22"/>
      <c r="D31" s="26" t="s">
        <v>58</v>
      </c>
      <c r="E31" s="25">
        <v>2201</v>
      </c>
      <c r="F31" s="22"/>
    </row>
    <row r="32" spans="1:6" ht="20.100000000000001" customHeight="1">
      <c r="A32" s="10" t="s">
        <v>0</v>
      </c>
      <c r="B32" s="22"/>
      <c r="C32" s="22"/>
      <c r="D32" s="26" t="s">
        <v>59</v>
      </c>
      <c r="E32" s="25">
        <v>26453</v>
      </c>
      <c r="F32" s="22"/>
    </row>
    <row r="33" spans="1:6" ht="20.100000000000001" customHeight="1">
      <c r="A33" s="24" t="s">
        <v>0</v>
      </c>
      <c r="B33" s="22"/>
      <c r="C33" s="22"/>
      <c r="D33" s="26" t="s">
        <v>60</v>
      </c>
      <c r="E33" s="25">
        <v>1675</v>
      </c>
      <c r="F33" s="22"/>
    </row>
    <row r="34" spans="1:6" ht="20.100000000000001" customHeight="1">
      <c r="A34" s="27"/>
      <c r="B34" s="22"/>
      <c r="C34" s="22"/>
      <c r="D34" s="26" t="s">
        <v>61</v>
      </c>
      <c r="E34" s="25">
        <v>6413</v>
      </c>
      <c r="F34" s="22"/>
    </row>
    <row r="35" spans="1:6" ht="20.100000000000001" customHeight="1">
      <c r="A35" s="27"/>
      <c r="B35" s="22"/>
      <c r="C35" s="22"/>
      <c r="D35" s="26" t="s">
        <v>62</v>
      </c>
      <c r="E35" s="25">
        <v>2722</v>
      </c>
      <c r="F35" s="22"/>
    </row>
    <row r="36" spans="1:6" ht="20.100000000000001" customHeight="1">
      <c r="A36" s="27"/>
      <c r="B36" s="22"/>
      <c r="C36" s="22"/>
      <c r="D36" s="23" t="s">
        <v>63</v>
      </c>
      <c r="E36" s="22">
        <f>SUM(E37:E38)</f>
        <v>0</v>
      </c>
      <c r="F36" s="22"/>
    </row>
    <row r="37" spans="1:6" ht="20.100000000000001" customHeight="1">
      <c r="A37" s="27"/>
      <c r="B37" s="22"/>
      <c r="C37" s="22"/>
      <c r="D37" s="26" t="s">
        <v>64</v>
      </c>
      <c r="E37" s="25">
        <v>0</v>
      </c>
      <c r="F37" s="22"/>
    </row>
    <row r="38" spans="1:6" ht="20.100000000000001" customHeight="1">
      <c r="A38" s="24"/>
      <c r="B38" s="22"/>
      <c r="C38" s="22"/>
      <c r="D38" s="26" t="s">
        <v>65</v>
      </c>
      <c r="E38" s="25">
        <v>0</v>
      </c>
      <c r="F38" s="22"/>
    </row>
    <row r="39" spans="1:6" ht="20.100000000000001" customHeight="1">
      <c r="A39" s="24"/>
      <c r="B39" s="22"/>
      <c r="C39" s="22"/>
      <c r="D39" s="23" t="s">
        <v>66</v>
      </c>
      <c r="E39" s="22">
        <v>3126</v>
      </c>
      <c r="F39" s="22"/>
    </row>
    <row r="40" spans="1:6" ht="20.100000000000001" customHeight="1">
      <c r="A40" s="24"/>
      <c r="B40" s="22"/>
      <c r="C40" s="22"/>
      <c r="D40" s="23" t="s">
        <v>67</v>
      </c>
      <c r="E40" s="22">
        <f>SUM(E41:E51)</f>
        <v>331140</v>
      </c>
      <c r="F40" s="22"/>
    </row>
    <row r="41" spans="1:6" ht="20.100000000000001" customHeight="1">
      <c r="A41" s="24"/>
      <c r="B41" s="22"/>
      <c r="C41" s="22"/>
      <c r="D41" s="26" t="s">
        <v>68</v>
      </c>
      <c r="E41" s="25">
        <v>20043</v>
      </c>
      <c r="F41" s="22"/>
    </row>
    <row r="42" spans="1:6" ht="20.100000000000001" customHeight="1">
      <c r="A42" s="24"/>
      <c r="B42" s="22"/>
      <c r="C42" s="22"/>
      <c r="D42" s="26" t="s">
        <v>69</v>
      </c>
      <c r="E42" s="25">
        <v>249070</v>
      </c>
      <c r="F42" s="22"/>
    </row>
    <row r="43" spans="1:6" ht="20.100000000000001" customHeight="1">
      <c r="A43" s="24"/>
      <c r="B43" s="22"/>
      <c r="C43" s="22"/>
      <c r="D43" s="26" t="s">
        <v>70</v>
      </c>
      <c r="E43" s="25">
        <v>413</v>
      </c>
      <c r="F43" s="22"/>
    </row>
    <row r="44" spans="1:6" ht="20.100000000000001" customHeight="1">
      <c r="A44" s="24"/>
      <c r="B44" s="22"/>
      <c r="C44" s="22"/>
      <c r="D44" s="26" t="s">
        <v>71</v>
      </c>
      <c r="E44" s="25">
        <v>13480</v>
      </c>
      <c r="F44" s="22"/>
    </row>
    <row r="45" spans="1:6" ht="20.100000000000001" customHeight="1">
      <c r="A45" s="24"/>
      <c r="B45" s="22"/>
      <c r="C45" s="22"/>
      <c r="D45" s="26" t="s">
        <v>72</v>
      </c>
      <c r="E45" s="25">
        <v>24190</v>
      </c>
      <c r="F45" s="22"/>
    </row>
    <row r="46" spans="1:6" ht="20.100000000000001" customHeight="1">
      <c r="A46" s="24"/>
      <c r="B46" s="22"/>
      <c r="C46" s="22"/>
      <c r="D46" s="26" t="s">
        <v>73</v>
      </c>
      <c r="E46" s="25">
        <v>8629</v>
      </c>
      <c r="F46" s="22"/>
    </row>
    <row r="47" spans="1:6" ht="20.100000000000001" customHeight="1">
      <c r="A47" s="24"/>
      <c r="B47" s="22"/>
      <c r="C47" s="22"/>
      <c r="D47" s="26" t="s">
        <v>74</v>
      </c>
      <c r="E47" s="25">
        <v>8797</v>
      </c>
      <c r="F47" s="22"/>
    </row>
    <row r="48" spans="1:6" ht="20.100000000000001" customHeight="1">
      <c r="A48" s="24"/>
      <c r="B48" s="22"/>
      <c r="C48" s="22"/>
      <c r="D48" s="26" t="s">
        <v>75</v>
      </c>
      <c r="E48" s="25">
        <v>2745</v>
      </c>
      <c r="F48" s="22"/>
    </row>
    <row r="49" spans="1:6" ht="20.100000000000001" customHeight="1">
      <c r="A49" s="24"/>
      <c r="B49" s="22"/>
      <c r="C49" s="22"/>
      <c r="D49" s="26" t="s">
        <v>76</v>
      </c>
      <c r="E49" s="25">
        <v>0</v>
      </c>
      <c r="F49" s="22"/>
    </row>
    <row r="50" spans="1:6" ht="20.100000000000001" customHeight="1">
      <c r="A50" s="24"/>
      <c r="B50" s="22"/>
      <c r="C50" s="22"/>
      <c r="D50" s="26" t="s">
        <v>77</v>
      </c>
      <c r="E50" s="25">
        <v>0</v>
      </c>
      <c r="F50" s="22"/>
    </row>
    <row r="51" spans="1:6" ht="20.100000000000001" customHeight="1">
      <c r="A51" s="24"/>
      <c r="B51" s="22"/>
      <c r="C51" s="22"/>
      <c r="D51" s="26" t="s">
        <v>78</v>
      </c>
      <c r="E51" s="25">
        <v>3773</v>
      </c>
      <c r="F51" s="22"/>
    </row>
    <row r="52" spans="1:6" ht="20.100000000000001" customHeight="1">
      <c r="A52" s="24"/>
      <c r="B52" s="22"/>
      <c r="C52" s="22"/>
      <c r="D52" s="23" t="s">
        <v>79</v>
      </c>
      <c r="E52" s="22">
        <f>SUM(E53:E62)</f>
        <v>577120</v>
      </c>
      <c r="F52" s="22"/>
    </row>
    <row r="53" spans="1:6" ht="20.100000000000001" customHeight="1">
      <c r="A53" s="24"/>
      <c r="B53" s="22"/>
      <c r="C53" s="22"/>
      <c r="D53" s="26" t="s">
        <v>80</v>
      </c>
      <c r="E53" s="25">
        <v>36506</v>
      </c>
      <c r="F53" s="22"/>
    </row>
    <row r="54" spans="1:6" ht="20.100000000000001" customHeight="1">
      <c r="A54" s="24"/>
      <c r="B54" s="22"/>
      <c r="C54" s="22"/>
      <c r="D54" s="26" t="s">
        <v>81</v>
      </c>
      <c r="E54" s="25">
        <v>383635</v>
      </c>
      <c r="F54" s="22"/>
    </row>
    <row r="55" spans="1:6" ht="20.100000000000001" customHeight="1">
      <c r="A55" s="24"/>
      <c r="B55" s="22"/>
      <c r="C55" s="22"/>
      <c r="D55" s="26" t="s">
        <v>82</v>
      </c>
      <c r="E55" s="25">
        <v>67618</v>
      </c>
      <c r="F55" s="22"/>
    </row>
    <row r="56" spans="1:6" ht="20.100000000000001" customHeight="1">
      <c r="A56" s="24"/>
      <c r="B56" s="22"/>
      <c r="C56" s="22"/>
      <c r="D56" s="26" t="s">
        <v>83</v>
      </c>
      <c r="E56" s="25">
        <v>4467</v>
      </c>
      <c r="F56" s="22"/>
    </row>
    <row r="57" spans="1:6" ht="20.100000000000001" customHeight="1">
      <c r="A57" s="24"/>
      <c r="B57" s="22"/>
      <c r="C57" s="22"/>
      <c r="D57" s="26" t="s">
        <v>84</v>
      </c>
      <c r="E57" s="25">
        <v>750</v>
      </c>
      <c r="F57" s="22"/>
    </row>
    <row r="58" spans="1:6" ht="20.100000000000001" customHeight="1">
      <c r="A58" s="24"/>
      <c r="B58" s="22"/>
      <c r="C58" s="22"/>
      <c r="D58" s="26" t="s">
        <v>85</v>
      </c>
      <c r="E58" s="25">
        <v>0</v>
      </c>
      <c r="F58" s="22"/>
    </row>
    <row r="59" spans="1:6" ht="20.100000000000001" customHeight="1">
      <c r="A59" s="24"/>
      <c r="B59" s="22"/>
      <c r="C59" s="22"/>
      <c r="D59" s="26" t="s">
        <v>86</v>
      </c>
      <c r="E59" s="25">
        <v>2269</v>
      </c>
      <c r="F59" s="22"/>
    </row>
    <row r="60" spans="1:6" ht="20.100000000000001" customHeight="1">
      <c r="A60" s="10"/>
      <c r="B60" s="22"/>
      <c r="C60" s="22"/>
      <c r="D60" s="26" t="s">
        <v>87</v>
      </c>
      <c r="E60" s="25">
        <v>5087</v>
      </c>
      <c r="F60" s="22"/>
    </row>
    <row r="61" spans="1:6" ht="20.100000000000001" customHeight="1">
      <c r="A61" s="10"/>
      <c r="B61" s="22"/>
      <c r="C61" s="22"/>
      <c r="D61" s="26" t="s">
        <v>88</v>
      </c>
      <c r="E61" s="25">
        <v>54021</v>
      </c>
      <c r="F61" s="22"/>
    </row>
    <row r="62" spans="1:6" ht="20.100000000000001" customHeight="1">
      <c r="A62" s="10"/>
      <c r="B62" s="22"/>
      <c r="C62" s="22"/>
      <c r="D62" s="26" t="s">
        <v>89</v>
      </c>
      <c r="E62" s="25">
        <v>22767</v>
      </c>
      <c r="F62" s="22"/>
    </row>
    <row r="63" spans="1:6" ht="20.100000000000001" customHeight="1">
      <c r="A63" s="10"/>
      <c r="B63" s="22"/>
      <c r="C63" s="22"/>
      <c r="D63" s="23" t="s">
        <v>90</v>
      </c>
      <c r="E63" s="28">
        <f>SUM(E64:E72)</f>
        <v>73763</v>
      </c>
      <c r="F63" s="22"/>
    </row>
    <row r="64" spans="1:6" ht="20.100000000000001" customHeight="1">
      <c r="A64" s="10"/>
      <c r="B64" s="22"/>
      <c r="C64" s="22"/>
      <c r="D64" s="26" t="s">
        <v>91</v>
      </c>
      <c r="E64" s="25">
        <v>5787</v>
      </c>
      <c r="F64" s="22"/>
    </row>
    <row r="65" spans="1:6" ht="20.100000000000001" customHeight="1">
      <c r="A65" s="10"/>
      <c r="B65" s="22"/>
      <c r="C65" s="22"/>
      <c r="D65" s="26" t="s">
        <v>92</v>
      </c>
      <c r="E65" s="25">
        <v>0</v>
      </c>
      <c r="F65" s="22"/>
    </row>
    <row r="66" spans="1:6" ht="20.100000000000001" customHeight="1">
      <c r="A66" s="10"/>
      <c r="B66" s="22"/>
      <c r="C66" s="22"/>
      <c r="D66" s="26" t="s">
        <v>93</v>
      </c>
      <c r="E66" s="25">
        <v>0</v>
      </c>
      <c r="F66" s="22"/>
    </row>
    <row r="67" spans="1:6" ht="20.100000000000001" customHeight="1">
      <c r="A67" s="10"/>
      <c r="B67" s="22"/>
      <c r="C67" s="22"/>
      <c r="D67" s="26" t="s">
        <v>94</v>
      </c>
      <c r="E67" s="25">
        <v>31799</v>
      </c>
      <c r="F67" s="22"/>
    </row>
    <row r="68" spans="1:6" ht="20.100000000000001" customHeight="1">
      <c r="A68" s="10"/>
      <c r="B68" s="22"/>
      <c r="C68" s="22"/>
      <c r="D68" s="26" t="s">
        <v>95</v>
      </c>
      <c r="E68" s="25">
        <v>313</v>
      </c>
      <c r="F68" s="22"/>
    </row>
    <row r="69" spans="1:6" ht="20.100000000000001" customHeight="1">
      <c r="A69" s="10"/>
      <c r="B69" s="22"/>
      <c r="C69" s="22"/>
      <c r="D69" s="26" t="s">
        <v>96</v>
      </c>
      <c r="E69" s="25">
        <v>0</v>
      </c>
      <c r="F69" s="22"/>
    </row>
    <row r="70" spans="1:6" ht="20.100000000000001" customHeight="1">
      <c r="A70" s="10"/>
      <c r="B70" s="22"/>
      <c r="C70" s="22"/>
      <c r="D70" s="26" t="s">
        <v>97</v>
      </c>
      <c r="E70" s="25">
        <v>694</v>
      </c>
      <c r="F70" s="22"/>
    </row>
    <row r="71" spans="1:6" ht="20.100000000000001" customHeight="1">
      <c r="A71" s="10"/>
      <c r="B71" s="22"/>
      <c r="C71" s="22"/>
      <c r="D71" s="26" t="s">
        <v>98</v>
      </c>
      <c r="E71" s="25">
        <v>5</v>
      </c>
      <c r="F71" s="22"/>
    </row>
    <row r="72" spans="1:6" ht="20.100000000000001" customHeight="1">
      <c r="A72" s="10"/>
      <c r="B72" s="22"/>
      <c r="C72" s="22"/>
      <c r="D72" s="26" t="s">
        <v>99</v>
      </c>
      <c r="E72" s="25">
        <v>35165</v>
      </c>
      <c r="F72" s="22"/>
    </row>
    <row r="73" spans="1:6" ht="20.100000000000001" customHeight="1">
      <c r="A73" s="10"/>
      <c r="B73" s="22"/>
      <c r="C73" s="22"/>
      <c r="D73" s="23" t="s">
        <v>100</v>
      </c>
      <c r="E73" s="22">
        <f>SUM(E74:E79)</f>
        <v>38798</v>
      </c>
      <c r="F73" s="22"/>
    </row>
    <row r="74" spans="1:6" ht="20.100000000000001" customHeight="1">
      <c r="A74" s="10"/>
      <c r="B74" s="22"/>
      <c r="C74" s="22"/>
      <c r="D74" s="26" t="s">
        <v>101</v>
      </c>
      <c r="E74" s="25">
        <v>17062</v>
      </c>
      <c r="F74" s="22"/>
    </row>
    <row r="75" spans="1:6" ht="20.100000000000001" customHeight="1">
      <c r="A75" s="10"/>
      <c r="B75" s="22"/>
      <c r="C75" s="22"/>
      <c r="D75" s="26" t="s">
        <v>102</v>
      </c>
      <c r="E75" s="25">
        <v>4560</v>
      </c>
      <c r="F75" s="22"/>
    </row>
    <row r="76" spans="1:6" ht="20.100000000000001" customHeight="1">
      <c r="A76" s="10"/>
      <c r="B76" s="22"/>
      <c r="C76" s="22"/>
      <c r="D76" s="26" t="s">
        <v>103</v>
      </c>
      <c r="E76" s="25">
        <v>16489</v>
      </c>
      <c r="F76" s="22"/>
    </row>
    <row r="77" spans="1:6" ht="20.100000000000001" customHeight="1">
      <c r="A77" s="10"/>
      <c r="B77" s="22"/>
      <c r="C77" s="22"/>
      <c r="D77" s="26" t="s">
        <v>104</v>
      </c>
      <c r="E77" s="25">
        <v>586</v>
      </c>
      <c r="F77" s="22"/>
    </row>
    <row r="78" spans="1:6" ht="20.100000000000001" customHeight="1">
      <c r="A78" s="10"/>
      <c r="B78" s="22"/>
      <c r="C78" s="22"/>
      <c r="D78" s="26" t="s">
        <v>105</v>
      </c>
      <c r="E78" s="25">
        <v>10</v>
      </c>
      <c r="F78" s="22"/>
    </row>
    <row r="79" spans="1:6" ht="20.100000000000001" customHeight="1">
      <c r="A79" s="10"/>
      <c r="B79" s="22"/>
      <c r="C79" s="22"/>
      <c r="D79" s="26" t="s">
        <v>106</v>
      </c>
      <c r="E79" s="25">
        <v>91</v>
      </c>
      <c r="F79" s="22"/>
    </row>
    <row r="80" spans="1:6" ht="20.100000000000001" customHeight="1">
      <c r="A80" s="10"/>
      <c r="B80" s="22"/>
      <c r="C80" s="22"/>
      <c r="D80" s="23" t="s">
        <v>107</v>
      </c>
      <c r="E80" s="22">
        <f>SUM(E81:E98)</f>
        <v>204043</v>
      </c>
      <c r="F80" s="22"/>
    </row>
    <row r="81" spans="1:6" ht="20.100000000000001" customHeight="1">
      <c r="A81" s="10"/>
      <c r="B81" s="22"/>
      <c r="C81" s="22"/>
      <c r="D81" s="26" t="s">
        <v>108</v>
      </c>
      <c r="E81" s="25">
        <v>29707</v>
      </c>
      <c r="F81" s="22"/>
    </row>
    <row r="82" spans="1:6" ht="20.100000000000001" customHeight="1">
      <c r="A82" s="10"/>
      <c r="B82" s="22"/>
      <c r="C82" s="22"/>
      <c r="D82" s="26" t="s">
        <v>109</v>
      </c>
      <c r="E82" s="25">
        <v>7593</v>
      </c>
      <c r="F82" s="22"/>
    </row>
    <row r="83" spans="1:6" ht="20.100000000000001" customHeight="1">
      <c r="A83" s="10"/>
      <c r="B83" s="22"/>
      <c r="C83" s="22"/>
      <c r="D83" s="26" t="s">
        <v>110</v>
      </c>
      <c r="E83" s="25">
        <v>190</v>
      </c>
      <c r="F83" s="22"/>
    </row>
    <row r="84" spans="1:6" ht="20.100000000000001" customHeight="1">
      <c r="A84" s="10"/>
      <c r="B84" s="22"/>
      <c r="C84" s="22"/>
      <c r="D84" s="26" t="s">
        <v>111</v>
      </c>
      <c r="E84" s="25">
        <v>83109</v>
      </c>
      <c r="F84" s="22"/>
    </row>
    <row r="85" spans="1:6" ht="20.100000000000001" customHeight="1">
      <c r="A85" s="10"/>
      <c r="B85" s="22"/>
      <c r="C85" s="22"/>
      <c r="D85" s="26" t="s">
        <v>112</v>
      </c>
      <c r="E85" s="25">
        <v>0</v>
      </c>
      <c r="F85" s="22"/>
    </row>
    <row r="86" spans="1:6" ht="20.100000000000001" customHeight="1">
      <c r="A86" s="10"/>
      <c r="B86" s="22"/>
      <c r="C86" s="22"/>
      <c r="D86" s="26" t="s">
        <v>113</v>
      </c>
      <c r="E86" s="25">
        <v>4498</v>
      </c>
      <c r="F86" s="22"/>
    </row>
    <row r="87" spans="1:6" ht="20.100000000000001" customHeight="1">
      <c r="A87" s="10"/>
      <c r="B87" s="22"/>
      <c r="C87" s="22"/>
      <c r="D87" s="26" t="s">
        <v>114</v>
      </c>
      <c r="E87" s="25">
        <v>5714</v>
      </c>
      <c r="F87" s="22"/>
    </row>
    <row r="88" spans="1:6" ht="20.100000000000001" customHeight="1">
      <c r="A88" s="10"/>
      <c r="B88" s="22"/>
      <c r="C88" s="22"/>
      <c r="D88" s="26" t="s">
        <v>115</v>
      </c>
      <c r="E88" s="25">
        <v>3988</v>
      </c>
      <c r="F88" s="22"/>
    </row>
    <row r="89" spans="1:6" ht="20.100000000000001" customHeight="1">
      <c r="A89" s="10"/>
      <c r="B89" s="22"/>
      <c r="C89" s="22"/>
      <c r="D89" s="26" t="s">
        <v>116</v>
      </c>
      <c r="E89" s="25">
        <v>10326</v>
      </c>
      <c r="F89" s="22"/>
    </row>
    <row r="90" spans="1:6" ht="20.100000000000001" customHeight="1">
      <c r="A90" s="10"/>
      <c r="B90" s="22"/>
      <c r="C90" s="22"/>
      <c r="D90" s="26" t="s">
        <v>117</v>
      </c>
      <c r="E90" s="25">
        <v>1371</v>
      </c>
      <c r="F90" s="22"/>
    </row>
    <row r="91" spans="1:6" ht="20.100000000000001" customHeight="1">
      <c r="A91" s="10"/>
      <c r="B91" s="22"/>
      <c r="C91" s="22"/>
      <c r="D91" s="26" t="s">
        <v>118</v>
      </c>
      <c r="E91" s="25">
        <v>4782</v>
      </c>
      <c r="F91" s="22"/>
    </row>
    <row r="92" spans="1:6" ht="20.100000000000001" customHeight="1">
      <c r="A92" s="10"/>
      <c r="B92" s="22"/>
      <c r="C92" s="22"/>
      <c r="D92" s="26" t="s">
        <v>119</v>
      </c>
      <c r="E92" s="25">
        <v>914</v>
      </c>
      <c r="F92" s="22"/>
    </row>
    <row r="93" spans="1:6" ht="20.100000000000001" customHeight="1">
      <c r="A93" s="10"/>
      <c r="B93" s="22"/>
      <c r="C93" s="22"/>
      <c r="D93" s="26" t="s">
        <v>120</v>
      </c>
      <c r="E93" s="25">
        <v>270</v>
      </c>
      <c r="F93" s="22"/>
    </row>
    <row r="94" spans="1:6" ht="20.100000000000001" customHeight="1">
      <c r="A94" s="10"/>
      <c r="B94" s="22"/>
      <c r="C94" s="22"/>
      <c r="D94" s="26" t="s">
        <v>121</v>
      </c>
      <c r="E94" s="25">
        <v>67</v>
      </c>
      <c r="F94" s="22"/>
    </row>
    <row r="95" spans="1:6" ht="20.100000000000001" customHeight="1">
      <c r="A95" s="10"/>
      <c r="B95" s="22"/>
      <c r="C95" s="22"/>
      <c r="D95" s="26" t="s">
        <v>122</v>
      </c>
      <c r="E95" s="25">
        <v>7205</v>
      </c>
      <c r="F95" s="22"/>
    </row>
    <row r="96" spans="1:6" ht="20.100000000000001" customHeight="1">
      <c r="A96" s="10"/>
      <c r="B96" s="22"/>
      <c r="C96" s="22"/>
      <c r="D96" s="26" t="s">
        <v>123</v>
      </c>
      <c r="E96" s="25">
        <v>4518</v>
      </c>
      <c r="F96" s="22"/>
    </row>
    <row r="97" spans="1:6" ht="20.100000000000001" customHeight="1">
      <c r="A97" s="10"/>
      <c r="B97" s="22"/>
      <c r="C97" s="22"/>
      <c r="D97" s="26" t="s">
        <v>124</v>
      </c>
      <c r="E97" s="25">
        <v>0</v>
      </c>
      <c r="F97" s="22"/>
    </row>
    <row r="98" spans="1:6" ht="20.100000000000001" customHeight="1">
      <c r="A98" s="10"/>
      <c r="B98" s="22"/>
      <c r="C98" s="22"/>
      <c r="D98" s="26" t="s">
        <v>125</v>
      </c>
      <c r="E98" s="25">
        <v>39791</v>
      </c>
      <c r="F98" s="22"/>
    </row>
    <row r="99" spans="1:6" ht="20.100000000000001" customHeight="1">
      <c r="A99" s="10"/>
      <c r="B99" s="22"/>
      <c r="C99" s="22"/>
      <c r="D99" s="23" t="s">
        <v>126</v>
      </c>
      <c r="E99" s="22">
        <f>SUM(E100:E110)</f>
        <v>117118</v>
      </c>
      <c r="F99" s="22"/>
    </row>
    <row r="100" spans="1:6" ht="20.100000000000001" customHeight="1">
      <c r="A100" s="10"/>
      <c r="B100" s="22"/>
      <c r="C100" s="22"/>
      <c r="D100" s="26" t="s">
        <v>127</v>
      </c>
      <c r="E100" s="25">
        <v>4768</v>
      </c>
      <c r="F100" s="22"/>
    </row>
    <row r="101" spans="1:6" ht="20.100000000000001" customHeight="1">
      <c r="A101" s="10"/>
      <c r="B101" s="22"/>
      <c r="C101" s="22"/>
      <c r="D101" s="26" t="s">
        <v>128</v>
      </c>
      <c r="E101" s="25">
        <v>5289</v>
      </c>
      <c r="F101" s="22"/>
    </row>
    <row r="102" spans="1:6" ht="20.100000000000001" customHeight="1">
      <c r="A102" s="10"/>
      <c r="B102" s="22"/>
      <c r="C102" s="22"/>
      <c r="D102" s="26" t="s">
        <v>129</v>
      </c>
      <c r="E102" s="25">
        <v>2483</v>
      </c>
      <c r="F102" s="22"/>
    </row>
    <row r="103" spans="1:6" ht="20.100000000000001" customHeight="1">
      <c r="A103" s="10"/>
      <c r="B103" s="22"/>
      <c r="C103" s="22"/>
      <c r="D103" s="26" t="s">
        <v>130</v>
      </c>
      <c r="E103" s="25">
        <v>67216</v>
      </c>
      <c r="F103" s="22"/>
    </row>
    <row r="104" spans="1:6" ht="20.100000000000001" customHeight="1">
      <c r="A104" s="10"/>
      <c r="B104" s="22"/>
      <c r="C104" s="22"/>
      <c r="D104" s="26" t="s">
        <v>131</v>
      </c>
      <c r="E104" s="25">
        <v>9243</v>
      </c>
      <c r="F104" s="22"/>
    </row>
    <row r="105" spans="1:6" ht="20.100000000000001" customHeight="1">
      <c r="A105" s="10"/>
      <c r="B105" s="22"/>
      <c r="C105" s="22"/>
      <c r="D105" s="26" t="s">
        <v>132</v>
      </c>
      <c r="E105" s="25">
        <v>3025</v>
      </c>
      <c r="F105" s="22"/>
    </row>
    <row r="106" spans="1:6" ht="20.100000000000001" customHeight="1">
      <c r="A106" s="10"/>
      <c r="B106" s="22"/>
      <c r="C106" s="22"/>
      <c r="D106" s="26" t="s">
        <v>133</v>
      </c>
      <c r="E106" s="25">
        <v>1256</v>
      </c>
      <c r="F106" s="22"/>
    </row>
    <row r="107" spans="1:6" ht="20.100000000000001" customHeight="1">
      <c r="A107" s="10"/>
      <c r="B107" s="22"/>
      <c r="C107" s="22"/>
      <c r="D107" s="26" t="s">
        <v>134</v>
      </c>
      <c r="E107" s="25">
        <v>1630</v>
      </c>
      <c r="F107" s="22"/>
    </row>
    <row r="108" spans="1:6" ht="20.100000000000001" customHeight="1">
      <c r="A108" s="10"/>
      <c r="B108" s="22"/>
      <c r="C108" s="22"/>
      <c r="D108" s="26" t="s">
        <v>135</v>
      </c>
      <c r="E108" s="25">
        <v>5</v>
      </c>
      <c r="F108" s="22"/>
    </row>
    <row r="109" spans="1:6" ht="20.100000000000001" customHeight="1">
      <c r="A109" s="10"/>
      <c r="B109" s="22"/>
      <c r="C109" s="22"/>
      <c r="D109" s="23" t="s">
        <v>136</v>
      </c>
      <c r="E109" s="25">
        <v>2024</v>
      </c>
      <c r="F109" s="22"/>
    </row>
    <row r="110" spans="1:6" ht="20.100000000000001" customHeight="1">
      <c r="A110" s="10"/>
      <c r="B110" s="22"/>
      <c r="C110" s="22"/>
      <c r="D110" s="26" t="s">
        <v>137</v>
      </c>
      <c r="E110" s="25">
        <v>20179</v>
      </c>
      <c r="F110" s="22"/>
    </row>
    <row r="111" spans="1:6" ht="20.100000000000001" customHeight="1">
      <c r="A111" s="10"/>
      <c r="B111" s="22"/>
      <c r="C111" s="22"/>
      <c r="D111" s="23" t="s">
        <v>138</v>
      </c>
      <c r="E111" s="22">
        <f>SUM(E112:E126)</f>
        <v>66266</v>
      </c>
      <c r="F111" s="22"/>
    </row>
    <row r="112" spans="1:6" ht="20.100000000000001" customHeight="1">
      <c r="A112" s="10"/>
      <c r="B112" s="22"/>
      <c r="C112" s="22"/>
      <c r="D112" s="26" t="s">
        <v>139</v>
      </c>
      <c r="E112" s="25">
        <v>7576</v>
      </c>
      <c r="F112" s="22"/>
    </row>
    <row r="113" spans="1:6" ht="20.100000000000001" customHeight="1">
      <c r="A113" s="10"/>
      <c r="B113" s="22"/>
      <c r="C113" s="22"/>
      <c r="D113" s="26" t="s">
        <v>140</v>
      </c>
      <c r="E113" s="25">
        <v>611</v>
      </c>
      <c r="F113" s="22"/>
    </row>
    <row r="114" spans="1:6" ht="20.100000000000001" customHeight="1">
      <c r="A114" s="10"/>
      <c r="B114" s="22"/>
      <c r="C114" s="22"/>
      <c r="D114" s="26" t="s">
        <v>141</v>
      </c>
      <c r="E114" s="25">
        <v>48407</v>
      </c>
      <c r="F114" s="22"/>
    </row>
    <row r="115" spans="1:6" ht="20.100000000000001" customHeight="1">
      <c r="A115" s="10"/>
      <c r="B115" s="22"/>
      <c r="C115" s="22"/>
      <c r="D115" s="26" t="s">
        <v>142</v>
      </c>
      <c r="E115" s="25">
        <v>50</v>
      </c>
      <c r="F115" s="22"/>
    </row>
    <row r="116" spans="1:6" ht="20.100000000000001" customHeight="1">
      <c r="A116" s="10"/>
      <c r="B116" s="22"/>
      <c r="C116" s="22"/>
      <c r="D116" s="26" t="s">
        <v>143</v>
      </c>
      <c r="E116" s="25">
        <v>0</v>
      </c>
      <c r="F116" s="22"/>
    </row>
    <row r="117" spans="1:6" ht="20.100000000000001" customHeight="1">
      <c r="A117" s="10"/>
      <c r="B117" s="22"/>
      <c r="C117" s="22"/>
      <c r="D117" s="26" t="s">
        <v>144</v>
      </c>
      <c r="E117" s="25">
        <v>0</v>
      </c>
      <c r="F117" s="22"/>
    </row>
    <row r="118" spans="1:6" ht="20.100000000000001" customHeight="1">
      <c r="A118" s="10"/>
      <c r="B118" s="22"/>
      <c r="C118" s="22"/>
      <c r="D118" s="26" t="s">
        <v>145</v>
      </c>
      <c r="E118" s="25">
        <v>0</v>
      </c>
      <c r="F118" s="22"/>
    </row>
    <row r="119" spans="1:6" ht="20.100000000000001" customHeight="1">
      <c r="A119" s="10"/>
      <c r="B119" s="22"/>
      <c r="C119" s="22"/>
      <c r="D119" s="26" t="s">
        <v>146</v>
      </c>
      <c r="E119" s="25">
        <v>0</v>
      </c>
      <c r="F119" s="22"/>
    </row>
    <row r="120" spans="1:6" ht="20.100000000000001" customHeight="1">
      <c r="A120" s="10"/>
      <c r="B120" s="22"/>
      <c r="C120" s="22"/>
      <c r="D120" s="26" t="s">
        <v>147</v>
      </c>
      <c r="E120" s="25">
        <v>0</v>
      </c>
      <c r="F120" s="22"/>
    </row>
    <row r="121" spans="1:6" ht="20.100000000000001" customHeight="1">
      <c r="A121" s="10"/>
      <c r="B121" s="22"/>
      <c r="C121" s="22"/>
      <c r="D121" s="23" t="s">
        <v>148</v>
      </c>
      <c r="E121" s="25">
        <v>5000</v>
      </c>
      <c r="F121" s="22"/>
    </row>
    <row r="122" spans="1:6" ht="20.100000000000001" customHeight="1">
      <c r="A122" s="10"/>
      <c r="B122" s="22"/>
      <c r="C122" s="22"/>
      <c r="D122" s="23" t="s">
        <v>149</v>
      </c>
      <c r="E122" s="25">
        <v>1265</v>
      </c>
      <c r="F122" s="22"/>
    </row>
    <row r="123" spans="1:6" ht="20.100000000000001" customHeight="1">
      <c r="A123" s="10"/>
      <c r="B123" s="22"/>
      <c r="C123" s="22"/>
      <c r="D123" s="23" t="s">
        <v>150</v>
      </c>
      <c r="E123" s="25">
        <v>0</v>
      </c>
      <c r="F123" s="22"/>
    </row>
    <row r="124" spans="1:6" ht="20.100000000000001" customHeight="1">
      <c r="A124" s="10"/>
      <c r="B124" s="22"/>
      <c r="C124" s="22"/>
      <c r="D124" s="23" t="s">
        <v>151</v>
      </c>
      <c r="E124" s="25">
        <v>0</v>
      </c>
      <c r="F124" s="22"/>
    </row>
    <row r="125" spans="1:6" ht="20.100000000000001" customHeight="1">
      <c r="A125" s="10"/>
      <c r="B125" s="22"/>
      <c r="C125" s="22"/>
      <c r="D125" s="23" t="s">
        <v>152</v>
      </c>
      <c r="E125" s="25">
        <v>0</v>
      </c>
      <c r="F125" s="22"/>
    </row>
    <row r="126" spans="1:6" ht="20.100000000000001" customHeight="1">
      <c r="A126" s="10"/>
      <c r="B126" s="22"/>
      <c r="C126" s="22"/>
      <c r="D126" s="26" t="s">
        <v>153</v>
      </c>
      <c r="E126" s="25">
        <v>3357</v>
      </c>
      <c r="F126" s="22"/>
    </row>
    <row r="127" spans="1:6" ht="20.100000000000001" customHeight="1">
      <c r="A127" s="10"/>
      <c r="B127" s="22"/>
      <c r="C127" s="22"/>
      <c r="D127" s="23" t="s">
        <v>154</v>
      </c>
      <c r="E127" s="22">
        <f>SUM(E128:E134)</f>
        <v>212424</v>
      </c>
      <c r="F127" s="22"/>
    </row>
    <row r="128" spans="1:6" ht="20.100000000000001" customHeight="1">
      <c r="A128" s="10"/>
      <c r="B128" s="22"/>
      <c r="C128" s="22"/>
      <c r="D128" s="26" t="s">
        <v>155</v>
      </c>
      <c r="E128" s="25">
        <v>53629</v>
      </c>
      <c r="F128" s="22"/>
    </row>
    <row r="129" spans="1:7" ht="20.100000000000001" customHeight="1">
      <c r="A129" s="10"/>
      <c r="B129" s="22"/>
      <c r="C129" s="22"/>
      <c r="D129" s="26" t="s">
        <v>156</v>
      </c>
      <c r="E129" s="25">
        <v>7971</v>
      </c>
      <c r="F129" s="22"/>
    </row>
    <row r="130" spans="1:7" ht="20.100000000000001" customHeight="1">
      <c r="A130" s="10"/>
      <c r="B130" s="22"/>
      <c r="C130" s="22"/>
      <c r="D130" s="26" t="s">
        <v>157</v>
      </c>
      <c r="E130" s="25">
        <v>108214</v>
      </c>
      <c r="F130" s="22"/>
    </row>
    <row r="131" spans="1:7" ht="20.100000000000001" customHeight="1">
      <c r="A131" s="10"/>
      <c r="B131" s="22"/>
      <c r="C131" s="22"/>
      <c r="D131" s="26" t="s">
        <v>158</v>
      </c>
      <c r="E131" s="25">
        <v>2755</v>
      </c>
      <c r="F131" s="22"/>
    </row>
    <row r="132" spans="1:7" ht="20.100000000000001" customHeight="1">
      <c r="A132" s="10"/>
      <c r="B132" s="22"/>
      <c r="C132" s="22"/>
      <c r="D132" s="26" t="s">
        <v>159</v>
      </c>
      <c r="E132" s="25">
        <v>26425</v>
      </c>
      <c r="F132" s="22"/>
    </row>
    <row r="133" spans="1:7" ht="20.100000000000001" customHeight="1">
      <c r="A133" s="10"/>
      <c r="B133" s="22"/>
      <c r="C133" s="22"/>
      <c r="D133" s="26" t="s">
        <v>160</v>
      </c>
      <c r="E133" s="25">
        <v>2377</v>
      </c>
      <c r="F133" s="22"/>
      <c r="G133" s="29"/>
    </row>
    <row r="134" spans="1:7" ht="20.100000000000001" customHeight="1">
      <c r="A134" s="10"/>
      <c r="B134" s="22"/>
      <c r="C134" s="22"/>
      <c r="D134" s="26" t="s">
        <v>161</v>
      </c>
      <c r="E134" s="25">
        <v>11053</v>
      </c>
      <c r="F134" s="22"/>
    </row>
    <row r="135" spans="1:7" ht="20.100000000000001" customHeight="1">
      <c r="A135" s="10"/>
      <c r="B135" s="22"/>
      <c r="C135" s="22"/>
      <c r="D135" s="23" t="s">
        <v>162</v>
      </c>
      <c r="E135" s="22">
        <f>SUM(E136:E142)</f>
        <v>186359</v>
      </c>
      <c r="F135" s="22"/>
    </row>
    <row r="136" spans="1:7" ht="20.100000000000001" customHeight="1">
      <c r="A136" s="10"/>
      <c r="B136" s="22"/>
      <c r="C136" s="22"/>
      <c r="D136" s="26" t="s">
        <v>163</v>
      </c>
      <c r="E136" s="25">
        <v>71172</v>
      </c>
      <c r="F136" s="22"/>
    </row>
    <row r="137" spans="1:7" ht="20.100000000000001" customHeight="1">
      <c r="A137" s="10"/>
      <c r="B137" s="22"/>
      <c r="C137" s="22"/>
      <c r="D137" s="26" t="s">
        <v>164</v>
      </c>
      <c r="E137" s="25">
        <v>17038</v>
      </c>
      <c r="F137" s="22"/>
    </row>
    <row r="138" spans="1:7" ht="20.100000000000001" customHeight="1">
      <c r="A138" s="10"/>
      <c r="B138" s="22"/>
      <c r="C138" s="22"/>
      <c r="D138" s="26" t="s">
        <v>165</v>
      </c>
      <c r="E138" s="25">
        <v>82374</v>
      </c>
      <c r="F138" s="22"/>
    </row>
    <row r="139" spans="1:7" ht="20.100000000000001" customHeight="1">
      <c r="A139" s="10"/>
      <c r="B139" s="22"/>
      <c r="C139" s="22"/>
      <c r="D139" s="26" t="s">
        <v>166</v>
      </c>
      <c r="E139" s="25">
        <v>0</v>
      </c>
      <c r="F139" s="22"/>
    </row>
    <row r="140" spans="1:7" ht="20.100000000000001" customHeight="1">
      <c r="A140" s="10"/>
      <c r="B140" s="22"/>
      <c r="C140" s="22"/>
      <c r="D140" s="26" t="s">
        <v>167</v>
      </c>
      <c r="E140" s="25">
        <v>15745</v>
      </c>
      <c r="F140" s="22"/>
    </row>
    <row r="141" spans="1:7" ht="20.100000000000001" customHeight="1">
      <c r="A141" s="10"/>
      <c r="B141" s="22"/>
      <c r="C141" s="22"/>
      <c r="D141" s="26" t="s">
        <v>168</v>
      </c>
      <c r="E141" s="25">
        <v>30</v>
      </c>
      <c r="F141" s="22"/>
    </row>
    <row r="142" spans="1:7" ht="20.100000000000001" customHeight="1">
      <c r="A142" s="10"/>
      <c r="B142" s="22"/>
      <c r="C142" s="22"/>
      <c r="D142" s="26" t="s">
        <v>169</v>
      </c>
      <c r="E142" s="25">
        <v>0</v>
      </c>
      <c r="F142" s="22"/>
    </row>
    <row r="143" spans="1:7" ht="20.100000000000001" customHeight="1">
      <c r="A143" s="10"/>
      <c r="B143" s="22"/>
      <c r="C143" s="22"/>
      <c r="D143" s="23" t="s">
        <v>170</v>
      </c>
      <c r="E143" s="22">
        <f>SUM(E144:E148)</f>
        <v>17961</v>
      </c>
      <c r="F143" s="22"/>
    </row>
    <row r="144" spans="1:7" ht="20.100000000000001" customHeight="1">
      <c r="A144" s="10"/>
      <c r="B144" s="22"/>
      <c r="C144" s="22"/>
      <c r="D144" s="26" t="s">
        <v>171</v>
      </c>
      <c r="E144" s="25">
        <v>13881</v>
      </c>
      <c r="F144" s="22"/>
    </row>
    <row r="145" spans="1:6" ht="20.100000000000001" customHeight="1">
      <c r="A145" s="10"/>
      <c r="B145" s="22"/>
      <c r="C145" s="22"/>
      <c r="D145" s="26" t="s">
        <v>172</v>
      </c>
      <c r="E145" s="25">
        <v>4080</v>
      </c>
      <c r="F145" s="22"/>
    </row>
    <row r="146" spans="1:6" ht="20.100000000000001" customHeight="1">
      <c r="A146" s="10"/>
      <c r="B146" s="22"/>
      <c r="C146" s="22"/>
      <c r="D146" s="26" t="s">
        <v>173</v>
      </c>
      <c r="E146" s="25">
        <v>0</v>
      </c>
      <c r="F146" s="22"/>
    </row>
    <row r="147" spans="1:6" ht="20.100000000000001" customHeight="1">
      <c r="A147" s="10"/>
      <c r="B147" s="22"/>
      <c r="C147" s="22"/>
      <c r="D147" s="23" t="s">
        <v>174</v>
      </c>
      <c r="E147" s="25">
        <v>0</v>
      </c>
      <c r="F147" s="22"/>
    </row>
    <row r="148" spans="1:6" ht="20.100000000000001" customHeight="1">
      <c r="A148" s="10"/>
      <c r="B148" s="22"/>
      <c r="C148" s="22"/>
      <c r="D148" s="26" t="s">
        <v>175</v>
      </c>
      <c r="E148" s="25">
        <v>0</v>
      </c>
      <c r="F148" s="22"/>
    </row>
    <row r="149" spans="1:6" ht="20.100000000000001" customHeight="1">
      <c r="A149" s="10"/>
      <c r="B149" s="22"/>
      <c r="C149" s="22"/>
      <c r="D149" s="23" t="s">
        <v>176</v>
      </c>
      <c r="E149" s="22">
        <f>SUM(E150:E158)</f>
        <v>58707</v>
      </c>
      <c r="F149" s="22"/>
    </row>
    <row r="150" spans="1:6" ht="20.100000000000001" customHeight="1">
      <c r="A150" s="10"/>
      <c r="B150" s="22"/>
      <c r="C150" s="22"/>
      <c r="D150" s="26" t="s">
        <v>177</v>
      </c>
      <c r="E150" s="25">
        <v>0</v>
      </c>
      <c r="F150" s="22"/>
    </row>
    <row r="151" spans="1:6" ht="20.100000000000001" customHeight="1">
      <c r="A151" s="10"/>
      <c r="B151" s="22"/>
      <c r="C151" s="22"/>
      <c r="D151" s="26" t="s">
        <v>178</v>
      </c>
      <c r="E151" s="25">
        <v>400</v>
      </c>
      <c r="F151" s="22"/>
    </row>
    <row r="152" spans="1:6" ht="20.100000000000001" customHeight="1">
      <c r="A152" s="10"/>
      <c r="B152" s="22"/>
      <c r="C152" s="22"/>
      <c r="D152" s="26" t="s">
        <v>179</v>
      </c>
      <c r="E152" s="25">
        <v>0</v>
      </c>
      <c r="F152" s="22"/>
    </row>
    <row r="153" spans="1:6" ht="20.100000000000001" customHeight="1">
      <c r="A153" s="10"/>
      <c r="B153" s="22"/>
      <c r="C153" s="22"/>
      <c r="D153" s="26" t="s">
        <v>180</v>
      </c>
      <c r="E153" s="25">
        <v>25660</v>
      </c>
      <c r="F153" s="22"/>
    </row>
    <row r="154" spans="1:6" ht="20.100000000000001" customHeight="1">
      <c r="A154" s="10"/>
      <c r="B154" s="22"/>
      <c r="C154" s="22"/>
      <c r="D154" s="23" t="s">
        <v>181</v>
      </c>
      <c r="E154" s="25">
        <v>143</v>
      </c>
      <c r="F154" s="22"/>
    </row>
    <row r="155" spans="1:6" ht="20.100000000000001" customHeight="1">
      <c r="A155" s="10"/>
      <c r="B155" s="22"/>
      <c r="C155" s="22"/>
      <c r="D155" s="23" t="s">
        <v>182</v>
      </c>
      <c r="E155" s="25">
        <v>5084</v>
      </c>
      <c r="F155" s="22"/>
    </row>
    <row r="156" spans="1:6" ht="20.100000000000001" customHeight="1">
      <c r="A156" s="10"/>
      <c r="B156" s="22"/>
      <c r="C156" s="22"/>
      <c r="D156" s="23" t="s">
        <v>183</v>
      </c>
      <c r="E156" s="25">
        <v>15064</v>
      </c>
      <c r="F156" s="22"/>
    </row>
    <row r="157" spans="1:6" ht="20.100000000000001" customHeight="1">
      <c r="A157" s="10"/>
      <c r="B157" s="22"/>
      <c r="C157" s="22"/>
      <c r="D157" s="23" t="s">
        <v>184</v>
      </c>
      <c r="E157" s="25">
        <v>12256</v>
      </c>
      <c r="F157" s="22"/>
    </row>
    <row r="158" spans="1:6" ht="20.100000000000001" customHeight="1">
      <c r="A158" s="10"/>
      <c r="B158" s="22"/>
      <c r="C158" s="22"/>
      <c r="D158" s="23" t="s">
        <v>185</v>
      </c>
      <c r="E158" s="25">
        <v>100</v>
      </c>
      <c r="F158" s="22"/>
    </row>
    <row r="159" spans="1:6" ht="20.100000000000001" customHeight="1">
      <c r="A159" s="10"/>
      <c r="B159" s="22"/>
      <c r="C159" s="22"/>
      <c r="D159" s="23" t="s">
        <v>186</v>
      </c>
      <c r="E159" s="22">
        <f>SUM(E160:E165)</f>
        <v>13754</v>
      </c>
      <c r="F159" s="22"/>
    </row>
    <row r="160" spans="1:6" ht="20.100000000000001" customHeight="1">
      <c r="A160" s="10"/>
      <c r="B160" s="22"/>
      <c r="C160" s="22"/>
      <c r="D160" s="26" t="s">
        <v>187</v>
      </c>
      <c r="E160" s="25">
        <v>11250</v>
      </c>
      <c r="F160" s="22"/>
    </row>
    <row r="161" spans="1:6" ht="20.100000000000001" customHeight="1">
      <c r="A161" s="10"/>
      <c r="B161" s="22"/>
      <c r="C161" s="22"/>
      <c r="D161" s="26" t="s">
        <v>188</v>
      </c>
      <c r="E161" s="25">
        <v>340</v>
      </c>
      <c r="F161" s="22"/>
    </row>
    <row r="162" spans="1:6" ht="20.100000000000001" customHeight="1">
      <c r="A162" s="10"/>
      <c r="B162" s="22"/>
      <c r="C162" s="22"/>
      <c r="D162" s="26" t="s">
        <v>189</v>
      </c>
      <c r="E162" s="25">
        <v>0</v>
      </c>
      <c r="F162" s="22"/>
    </row>
    <row r="163" spans="1:6" ht="20.100000000000001" customHeight="1">
      <c r="A163" s="10"/>
      <c r="B163" s="22"/>
      <c r="C163" s="22"/>
      <c r="D163" s="23" t="s">
        <v>190</v>
      </c>
      <c r="E163" s="25">
        <v>784</v>
      </c>
      <c r="F163" s="22"/>
    </row>
    <row r="164" spans="1:6" ht="20.100000000000001" customHeight="1">
      <c r="A164" s="10"/>
      <c r="B164" s="22"/>
      <c r="C164" s="22"/>
      <c r="D164" s="23" t="s">
        <v>191</v>
      </c>
      <c r="E164" s="25">
        <v>880</v>
      </c>
      <c r="F164" s="22"/>
    </row>
    <row r="165" spans="1:6" ht="20.100000000000001" customHeight="1">
      <c r="A165" s="10"/>
      <c r="B165" s="22"/>
      <c r="C165" s="22"/>
      <c r="D165" s="23" t="s">
        <v>192</v>
      </c>
      <c r="E165" s="25">
        <v>500</v>
      </c>
      <c r="F165" s="22"/>
    </row>
    <row r="166" spans="1:6" ht="20.100000000000001" customHeight="1">
      <c r="A166" s="10"/>
      <c r="B166" s="22"/>
      <c r="C166" s="22"/>
      <c r="D166" s="30" t="s">
        <v>193</v>
      </c>
      <c r="E166" s="8">
        <f>E167</f>
        <v>30158</v>
      </c>
      <c r="F166" s="22"/>
    </row>
    <row r="167" spans="1:6" s="1" customFormat="1" ht="20.100000000000001" customHeight="1">
      <c r="A167" s="10"/>
      <c r="B167" s="22"/>
      <c r="C167" s="22"/>
      <c r="D167" s="30" t="s">
        <v>194</v>
      </c>
      <c r="E167" s="25">
        <v>30158</v>
      </c>
      <c r="F167" s="22"/>
    </row>
    <row r="168" spans="1:6" ht="20.100000000000001" customHeight="1">
      <c r="A168" s="10"/>
      <c r="B168" s="22"/>
      <c r="C168" s="22"/>
      <c r="D168" s="30" t="s">
        <v>195</v>
      </c>
      <c r="E168" s="31">
        <f>SUM(E169:E176)</f>
        <v>21471</v>
      </c>
      <c r="F168" s="22"/>
    </row>
    <row r="169" spans="1:6" ht="20.100000000000001" customHeight="1">
      <c r="A169" s="10"/>
      <c r="B169" s="22"/>
      <c r="C169" s="22"/>
      <c r="D169" s="30" t="s">
        <v>196</v>
      </c>
      <c r="E169" s="25">
        <v>0</v>
      </c>
      <c r="F169" s="22"/>
    </row>
    <row r="170" spans="1:6" ht="20.100000000000001" customHeight="1">
      <c r="A170" s="10"/>
      <c r="B170" s="22"/>
      <c r="C170" s="22"/>
      <c r="D170" s="30" t="s">
        <v>197</v>
      </c>
      <c r="E170" s="25">
        <v>8000</v>
      </c>
      <c r="F170" s="22"/>
    </row>
    <row r="171" spans="1:6" ht="20.100000000000001" customHeight="1">
      <c r="A171" s="10"/>
      <c r="B171" s="22"/>
      <c r="C171" s="22"/>
      <c r="D171" s="30" t="s">
        <v>198</v>
      </c>
      <c r="E171" s="25">
        <v>0</v>
      </c>
      <c r="F171" s="22"/>
    </row>
    <row r="172" spans="1:6" ht="20.100000000000001" customHeight="1">
      <c r="A172" s="10"/>
      <c r="B172" s="22"/>
      <c r="C172" s="22"/>
      <c r="D172" s="30" t="s">
        <v>199</v>
      </c>
      <c r="E172" s="25">
        <v>0</v>
      </c>
      <c r="F172" s="22"/>
    </row>
    <row r="173" spans="1:6" ht="20.100000000000001" customHeight="1">
      <c r="A173" s="10"/>
      <c r="B173" s="22"/>
      <c r="C173" s="22"/>
      <c r="D173" s="30" t="s">
        <v>200</v>
      </c>
      <c r="E173" s="25">
        <v>0</v>
      </c>
      <c r="F173" s="22"/>
    </row>
    <row r="174" spans="1:6" ht="20.100000000000001" customHeight="1">
      <c r="A174" s="10"/>
      <c r="B174" s="22"/>
      <c r="C174" s="22"/>
      <c r="D174" s="30" t="s">
        <v>201</v>
      </c>
      <c r="E174" s="25">
        <v>15</v>
      </c>
      <c r="F174" s="22"/>
    </row>
    <row r="175" spans="1:6" ht="20.100000000000001" customHeight="1">
      <c r="A175" s="10"/>
      <c r="B175" s="22"/>
      <c r="C175" s="22"/>
      <c r="D175" s="30" t="s">
        <v>202</v>
      </c>
      <c r="E175" s="25">
        <v>0</v>
      </c>
      <c r="F175" s="22"/>
    </row>
    <row r="176" spans="1:6" ht="20.100000000000001" customHeight="1">
      <c r="A176" s="10"/>
      <c r="B176" s="22"/>
      <c r="C176" s="22"/>
      <c r="D176" s="30" t="s">
        <v>203</v>
      </c>
      <c r="E176" s="25">
        <v>13456</v>
      </c>
      <c r="F176" s="22"/>
    </row>
    <row r="177" spans="1:6" ht="20.100000000000001" customHeight="1">
      <c r="A177" s="10"/>
      <c r="B177" s="30" t="s">
        <v>0</v>
      </c>
      <c r="C177" s="22"/>
      <c r="D177" s="30" t="s">
        <v>204</v>
      </c>
      <c r="E177" s="22">
        <f>SUM(E178:E182)</f>
        <v>286030</v>
      </c>
      <c r="F177" s="22"/>
    </row>
    <row r="178" spans="1:6" ht="20.100000000000001" customHeight="1">
      <c r="A178" s="10"/>
      <c r="B178" s="30" t="s">
        <v>0</v>
      </c>
      <c r="C178" s="22"/>
      <c r="D178" s="30" t="s">
        <v>205</v>
      </c>
      <c r="E178" s="25">
        <v>73860</v>
      </c>
      <c r="F178" s="22"/>
    </row>
    <row r="179" spans="1:6" ht="20.100000000000001" customHeight="1">
      <c r="A179" s="10"/>
      <c r="B179" s="30" t="s">
        <v>0</v>
      </c>
      <c r="C179" s="22"/>
      <c r="D179" s="30" t="s">
        <v>206</v>
      </c>
      <c r="E179" s="25">
        <v>37437</v>
      </c>
      <c r="F179" s="22"/>
    </row>
    <row r="180" spans="1:6" ht="20.100000000000001" customHeight="1">
      <c r="A180" s="10"/>
      <c r="B180" s="30" t="s">
        <v>0</v>
      </c>
      <c r="C180" s="22"/>
      <c r="D180" s="30" t="s">
        <v>207</v>
      </c>
      <c r="E180" s="25">
        <v>51429</v>
      </c>
      <c r="F180" s="22"/>
    </row>
    <row r="181" spans="1:6" ht="20.100000000000001" customHeight="1">
      <c r="A181" s="10"/>
      <c r="B181" s="30" t="s">
        <v>0</v>
      </c>
      <c r="C181" s="22"/>
      <c r="D181" s="30" t="s">
        <v>208</v>
      </c>
      <c r="E181" s="25">
        <v>2300</v>
      </c>
      <c r="F181" s="22"/>
    </row>
    <row r="182" spans="1:6" ht="20.100000000000001" customHeight="1">
      <c r="A182" s="10"/>
      <c r="B182" s="32" t="s">
        <v>0</v>
      </c>
      <c r="C182" s="22"/>
      <c r="D182" s="32" t="s">
        <v>209</v>
      </c>
      <c r="E182" s="25">
        <v>121004</v>
      </c>
      <c r="F182" s="22"/>
    </row>
    <row r="183" spans="1:6" ht="20.100000000000001" customHeight="1">
      <c r="A183" s="10"/>
      <c r="B183" s="22"/>
      <c r="C183" s="22"/>
      <c r="D183" s="30" t="s">
        <v>0</v>
      </c>
      <c r="E183" s="22"/>
      <c r="F183" s="22"/>
    </row>
    <row r="184" spans="1:6" ht="20.100000000000001" customHeight="1">
      <c r="A184" s="10"/>
      <c r="B184" s="22"/>
      <c r="C184" s="22"/>
      <c r="D184" s="32" t="s">
        <v>0</v>
      </c>
      <c r="E184" s="22"/>
      <c r="F184" s="22"/>
    </row>
    <row r="185" spans="1:6" ht="20.100000000000001" customHeight="1">
      <c r="A185" s="10"/>
      <c r="B185" s="22"/>
      <c r="C185" s="22"/>
      <c r="D185" s="32" t="s">
        <v>0</v>
      </c>
      <c r="E185" s="22"/>
      <c r="F185" s="22"/>
    </row>
    <row r="186" spans="1:6" ht="20.100000000000001" customHeight="1">
      <c r="A186" s="10"/>
      <c r="B186" s="22"/>
      <c r="C186" s="22"/>
      <c r="D186" s="24"/>
      <c r="E186" s="22"/>
      <c r="F186" s="22"/>
    </row>
    <row r="187" spans="1:6" ht="20.100000000000001" customHeight="1">
      <c r="A187" s="19" t="s">
        <v>210</v>
      </c>
      <c r="B187" s="22">
        <f>B31+B24+B6</f>
        <v>2481979</v>
      </c>
      <c r="C187" s="22"/>
      <c r="D187" s="33" t="s">
        <v>211</v>
      </c>
      <c r="E187" s="22">
        <f>E177+E168+E166+E159+E149+E143+E135+E127+E111+E99+E80+E73+E63+E52+E40+E39+E36+E6</f>
        <v>2590199</v>
      </c>
      <c r="F187" s="22"/>
    </row>
    <row r="188" spans="1:6" ht="20.100000000000001" customHeight="1">
      <c r="A188" s="34" t="s">
        <v>212</v>
      </c>
      <c r="B188" s="22">
        <f>B189+B209+B215+B216+B217+B219</f>
        <v>420091</v>
      </c>
      <c r="C188" s="22"/>
      <c r="D188" s="34" t="s">
        <v>213</v>
      </c>
      <c r="E188" s="35">
        <f>E189+E197+E215+E216+E217</f>
        <v>311871</v>
      </c>
      <c r="F188" s="22"/>
    </row>
    <row r="189" spans="1:6" ht="20.100000000000001" customHeight="1">
      <c r="A189" s="36" t="s">
        <v>214</v>
      </c>
      <c r="B189" s="22">
        <f>SUM(B190:B205)</f>
        <v>360390</v>
      </c>
      <c r="C189" s="22"/>
      <c r="D189" s="36" t="s">
        <v>215</v>
      </c>
      <c r="E189" s="22">
        <f>SUM(E190:E192)</f>
        <v>230493</v>
      </c>
      <c r="F189" s="22"/>
    </row>
    <row r="190" spans="1:6" ht="20.100000000000001" customHeight="1">
      <c r="A190" s="37" t="s">
        <v>216</v>
      </c>
      <c r="B190" s="25">
        <v>212453</v>
      </c>
      <c r="C190" s="22"/>
      <c r="D190" s="36" t="s">
        <v>217</v>
      </c>
      <c r="E190" s="25">
        <v>123066</v>
      </c>
      <c r="F190" s="22"/>
    </row>
    <row r="191" spans="1:6" ht="20.100000000000001" customHeight="1">
      <c r="A191" s="37" t="s">
        <v>218</v>
      </c>
      <c r="B191" s="25">
        <v>130854</v>
      </c>
      <c r="C191" s="22"/>
      <c r="D191" s="38" t="s">
        <v>219</v>
      </c>
      <c r="E191" s="25">
        <v>103316</v>
      </c>
      <c r="F191" s="22"/>
    </row>
    <row r="192" spans="1:6" ht="20.100000000000001" customHeight="1">
      <c r="A192" s="37" t="s">
        <v>220</v>
      </c>
      <c r="B192" s="25">
        <v>0</v>
      </c>
      <c r="C192" s="22"/>
      <c r="D192" s="38" t="s">
        <v>221</v>
      </c>
      <c r="E192" s="25">
        <v>4111</v>
      </c>
      <c r="F192" s="22"/>
    </row>
    <row r="193" spans="1:6" ht="20.100000000000001" customHeight="1">
      <c r="A193" s="37" t="s">
        <v>222</v>
      </c>
      <c r="B193" s="25">
        <v>0</v>
      </c>
      <c r="C193" s="22"/>
      <c r="D193" s="38"/>
      <c r="E193" s="31"/>
      <c r="F193" s="31"/>
    </row>
    <row r="194" spans="1:6" ht="20.100000000000001" customHeight="1">
      <c r="A194" s="39" t="s">
        <v>223</v>
      </c>
      <c r="B194" s="25">
        <v>2170</v>
      </c>
      <c r="C194" s="22"/>
      <c r="D194" s="38"/>
      <c r="E194" s="31"/>
      <c r="F194" s="31"/>
    </row>
    <row r="195" spans="1:6" ht="20.100000000000001" customHeight="1">
      <c r="A195" s="39" t="s">
        <v>224</v>
      </c>
      <c r="B195" s="25">
        <v>0</v>
      </c>
      <c r="C195" s="22"/>
      <c r="D195" s="38"/>
      <c r="E195" s="31"/>
      <c r="F195" s="31"/>
    </row>
    <row r="196" spans="1:6" ht="20.100000000000001" customHeight="1">
      <c r="A196" s="39" t="s">
        <v>225</v>
      </c>
      <c r="B196" s="25">
        <v>0</v>
      </c>
      <c r="C196" s="22"/>
      <c r="D196" s="38"/>
      <c r="E196" s="22"/>
      <c r="F196" s="22"/>
    </row>
    <row r="197" spans="1:6" ht="20.100000000000001" customHeight="1">
      <c r="A197" s="39" t="s">
        <v>226</v>
      </c>
      <c r="B197" s="25">
        <v>0</v>
      </c>
      <c r="C197" s="22"/>
      <c r="D197" s="36" t="s">
        <v>227</v>
      </c>
      <c r="E197" s="35">
        <f>SUM(E198:E213)</f>
        <v>0</v>
      </c>
      <c r="F197" s="22"/>
    </row>
    <row r="198" spans="1:6" ht="20.100000000000001" customHeight="1">
      <c r="A198" s="39" t="s">
        <v>228</v>
      </c>
      <c r="B198" s="25">
        <v>1200</v>
      </c>
      <c r="C198" s="22"/>
      <c r="D198" s="37" t="s">
        <v>229</v>
      </c>
      <c r="E198" s="37"/>
      <c r="F198" s="22"/>
    </row>
    <row r="199" spans="1:6" ht="20.100000000000001" customHeight="1">
      <c r="A199" s="39" t="s">
        <v>230</v>
      </c>
      <c r="B199" s="25">
        <v>0</v>
      </c>
      <c r="C199" s="22"/>
      <c r="D199" s="37" t="s">
        <v>231</v>
      </c>
      <c r="E199" s="37"/>
      <c r="F199" s="22"/>
    </row>
    <row r="200" spans="1:6" ht="20.100000000000001" customHeight="1">
      <c r="A200" s="39" t="s">
        <v>232</v>
      </c>
      <c r="B200" s="25">
        <v>0</v>
      </c>
      <c r="C200" s="22"/>
      <c r="D200" s="37" t="s">
        <v>233</v>
      </c>
      <c r="E200" s="37"/>
      <c r="F200" s="22"/>
    </row>
    <row r="201" spans="1:6" ht="20.100000000000001" customHeight="1">
      <c r="A201" s="39" t="s">
        <v>234</v>
      </c>
      <c r="B201" s="25">
        <v>0</v>
      </c>
      <c r="C201" s="22"/>
      <c r="D201" s="37" t="s">
        <v>235</v>
      </c>
      <c r="E201" s="37"/>
      <c r="F201" s="22"/>
    </row>
    <row r="202" spans="1:6" ht="20.100000000000001" customHeight="1">
      <c r="A202" s="39" t="s">
        <v>236</v>
      </c>
      <c r="B202" s="25">
        <v>0</v>
      </c>
      <c r="C202" s="22"/>
      <c r="D202" s="39" t="s">
        <v>237</v>
      </c>
      <c r="E202" s="39"/>
      <c r="F202" s="22"/>
    </row>
    <row r="203" spans="1:6" ht="20.100000000000001" customHeight="1">
      <c r="A203" s="37" t="s">
        <v>238</v>
      </c>
      <c r="B203" s="25">
        <v>0</v>
      </c>
      <c r="C203" s="22"/>
      <c r="D203" s="39" t="s">
        <v>239</v>
      </c>
      <c r="E203" s="39"/>
      <c r="F203" s="22"/>
    </row>
    <row r="204" spans="1:6" ht="20.100000000000001" customHeight="1">
      <c r="A204" s="37" t="s">
        <v>240</v>
      </c>
      <c r="B204" s="25">
        <v>13713</v>
      </c>
      <c r="C204" s="22"/>
      <c r="D204" s="39" t="s">
        <v>241</v>
      </c>
      <c r="E204" s="39"/>
      <c r="F204" s="22"/>
    </row>
    <row r="205" spans="1:6" ht="20.100000000000001" customHeight="1">
      <c r="A205" s="37" t="s">
        <v>242</v>
      </c>
      <c r="B205" s="25">
        <v>0</v>
      </c>
      <c r="C205" s="22"/>
      <c r="D205" s="39" t="s">
        <v>243</v>
      </c>
      <c r="E205" s="39"/>
      <c r="F205" s="22"/>
    </row>
    <row r="206" spans="1:6" ht="20.100000000000001" customHeight="1">
      <c r="A206" s="38"/>
      <c r="B206" s="22"/>
      <c r="C206" s="22"/>
      <c r="D206" s="39" t="s">
        <v>244</v>
      </c>
      <c r="E206" s="39"/>
      <c r="F206" s="22"/>
    </row>
    <row r="207" spans="1:6" ht="20.100000000000001" customHeight="1">
      <c r="A207" s="38"/>
      <c r="B207" s="22"/>
      <c r="C207" s="22"/>
      <c r="D207" s="39" t="s">
        <v>245</v>
      </c>
      <c r="E207" s="39"/>
      <c r="F207" s="22"/>
    </row>
    <row r="208" spans="1:6" ht="20.100000000000001" customHeight="1">
      <c r="A208" s="38"/>
      <c r="B208" s="22"/>
      <c r="C208" s="22"/>
      <c r="D208" s="39" t="s">
        <v>246</v>
      </c>
      <c r="E208" s="39"/>
      <c r="F208" s="22"/>
    </row>
    <row r="209" spans="1:6" ht="20.100000000000001" customHeight="1">
      <c r="A209" s="27" t="s">
        <v>247</v>
      </c>
      <c r="B209" s="22">
        <f>SUM(B210:B212)</f>
        <v>0</v>
      </c>
      <c r="C209" s="22"/>
      <c r="D209" s="39" t="s">
        <v>248</v>
      </c>
      <c r="E209" s="39"/>
      <c r="F209" s="22"/>
    </row>
    <row r="210" spans="1:6" ht="20.100000000000001" customHeight="1">
      <c r="A210" s="27" t="s">
        <v>249</v>
      </c>
      <c r="B210" s="22"/>
      <c r="C210" s="22"/>
      <c r="D210" s="39" t="s">
        <v>250</v>
      </c>
      <c r="E210" s="39"/>
      <c r="F210" s="22"/>
    </row>
    <row r="211" spans="1:6" ht="20.100000000000001" customHeight="1">
      <c r="A211" s="10" t="s">
        <v>251</v>
      </c>
      <c r="B211" s="22"/>
      <c r="C211" s="22"/>
      <c r="D211" s="37" t="s">
        <v>252</v>
      </c>
      <c r="E211" s="37"/>
      <c r="F211" s="22"/>
    </row>
    <row r="212" spans="1:6" ht="20.100000000000001" customHeight="1">
      <c r="A212" s="10" t="s">
        <v>253</v>
      </c>
      <c r="B212" s="22"/>
      <c r="C212" s="22"/>
      <c r="D212" s="37" t="s">
        <v>254</v>
      </c>
      <c r="E212" s="37"/>
      <c r="F212" s="22"/>
    </row>
    <row r="213" spans="1:6" ht="20.100000000000001" customHeight="1">
      <c r="A213" s="10"/>
      <c r="B213" s="22"/>
      <c r="C213" s="22"/>
      <c r="D213" s="37" t="s">
        <v>255</v>
      </c>
      <c r="E213" s="22"/>
      <c r="F213" s="22"/>
    </row>
    <row r="214" spans="1:6" ht="20.100000000000001" customHeight="1">
      <c r="A214" s="10"/>
      <c r="B214" s="22"/>
      <c r="C214" s="22"/>
      <c r="D214" s="38"/>
      <c r="E214" s="22"/>
      <c r="F214" s="22"/>
    </row>
    <row r="215" spans="1:6" ht="20.100000000000001" customHeight="1">
      <c r="A215" s="30" t="s">
        <v>256</v>
      </c>
      <c r="B215" s="22"/>
      <c r="C215" s="22"/>
      <c r="D215" s="30" t="s">
        <v>257</v>
      </c>
      <c r="E215" s="22"/>
      <c r="F215" s="22"/>
    </row>
    <row r="216" spans="1:6" ht="20.100000000000001" customHeight="1">
      <c r="A216" s="30" t="s">
        <v>258</v>
      </c>
      <c r="B216" s="22"/>
      <c r="C216" s="22"/>
      <c r="D216" s="41" t="s">
        <v>259</v>
      </c>
      <c r="E216" s="22">
        <v>13005</v>
      </c>
      <c r="F216" s="22"/>
    </row>
    <row r="217" spans="1:6" ht="20.100000000000001" customHeight="1">
      <c r="A217" s="27" t="s">
        <v>260</v>
      </c>
      <c r="B217" s="25">
        <v>59701</v>
      </c>
      <c r="C217" s="22"/>
      <c r="D217" s="41" t="s">
        <v>261</v>
      </c>
      <c r="E217" s="22">
        <f>SUM(E218:E219)</f>
        <v>68373</v>
      </c>
      <c r="F217" s="22"/>
    </row>
    <row r="218" spans="1:6" ht="20.100000000000001" customHeight="1">
      <c r="A218" s="27" t="s">
        <v>262</v>
      </c>
      <c r="B218" s="25">
        <v>16713</v>
      </c>
      <c r="C218" s="22"/>
      <c r="D218" s="41" t="s">
        <v>262</v>
      </c>
      <c r="E218" s="25">
        <v>25793</v>
      </c>
      <c r="F218" s="22"/>
    </row>
    <row r="219" spans="1:6" ht="20.100000000000001" customHeight="1">
      <c r="A219" s="27" t="s">
        <v>263</v>
      </c>
      <c r="B219" s="22"/>
      <c r="C219" s="22"/>
      <c r="D219" s="24" t="s">
        <v>264</v>
      </c>
      <c r="E219" s="44">
        <v>42580</v>
      </c>
      <c r="F219" s="22"/>
    </row>
    <row r="220" spans="1:6" ht="20.100000000000001" customHeight="1">
      <c r="A220" s="27" t="s">
        <v>0</v>
      </c>
      <c r="B220" s="22"/>
      <c r="C220" s="22"/>
      <c r="D220" s="24" t="s">
        <v>0</v>
      </c>
      <c r="E220" s="22"/>
      <c r="F220" s="22"/>
    </row>
    <row r="221" spans="1:6" ht="20.100000000000001" customHeight="1">
      <c r="A221" s="27"/>
      <c r="B221" s="22"/>
      <c r="C221" s="22"/>
      <c r="D221" s="24"/>
      <c r="E221" s="22"/>
      <c r="F221" s="22"/>
    </row>
    <row r="222" spans="1:6" ht="20.100000000000001" customHeight="1">
      <c r="A222" s="27"/>
      <c r="B222" s="22"/>
      <c r="C222" s="22"/>
      <c r="D222" s="24"/>
      <c r="E222" s="22"/>
      <c r="F222" s="22"/>
    </row>
    <row r="223" spans="1:6" ht="20.100000000000001" customHeight="1">
      <c r="A223" s="27"/>
      <c r="B223" s="22"/>
      <c r="C223" s="22"/>
      <c r="D223" s="24"/>
      <c r="E223" s="22"/>
      <c r="F223" s="22"/>
    </row>
    <row r="224" spans="1:6" ht="20.100000000000001" customHeight="1">
      <c r="A224" s="27"/>
      <c r="B224" s="22"/>
      <c r="C224" s="22"/>
      <c r="D224" s="24"/>
      <c r="E224" s="22"/>
      <c r="F224" s="22"/>
    </row>
    <row r="225" spans="1:6" ht="20.100000000000001" customHeight="1">
      <c r="A225" s="27"/>
      <c r="B225" s="22"/>
      <c r="C225" s="22"/>
      <c r="D225" s="24"/>
      <c r="E225" s="22"/>
      <c r="F225" s="22"/>
    </row>
    <row r="226" spans="1:6" ht="20.100000000000001" customHeight="1">
      <c r="A226" s="27"/>
      <c r="B226" s="22"/>
      <c r="C226" s="22"/>
      <c r="D226" s="24"/>
      <c r="E226" s="22"/>
      <c r="F226" s="22"/>
    </row>
    <row r="227" spans="1:6" ht="20.100000000000001" customHeight="1">
      <c r="A227" s="27"/>
      <c r="B227" s="22"/>
      <c r="C227" s="22"/>
      <c r="D227" s="24"/>
      <c r="E227" s="22"/>
      <c r="F227" s="22"/>
    </row>
    <row r="228" spans="1:6" ht="20.100000000000001" customHeight="1">
      <c r="A228" s="27"/>
      <c r="B228" s="22"/>
      <c r="C228" s="22"/>
      <c r="D228" s="24"/>
      <c r="E228" s="22"/>
      <c r="F228" s="22"/>
    </row>
    <row r="229" spans="1:6" ht="20.100000000000001" customHeight="1">
      <c r="A229" s="27"/>
      <c r="B229" s="22"/>
      <c r="C229" s="22"/>
      <c r="D229" s="24"/>
      <c r="E229" s="22"/>
      <c r="F229" s="22"/>
    </row>
    <row r="230" spans="1:6" ht="20.100000000000001" customHeight="1">
      <c r="A230" s="27"/>
      <c r="B230" s="22"/>
      <c r="C230" s="22"/>
      <c r="D230" s="24"/>
      <c r="E230" s="22"/>
      <c r="F230" s="22"/>
    </row>
    <row r="231" spans="1:6" ht="20.100000000000001" customHeight="1">
      <c r="A231" s="42" t="s">
        <v>265</v>
      </c>
      <c r="B231" s="43">
        <f>B188+B187</f>
        <v>2902070</v>
      </c>
      <c r="C231" s="43"/>
      <c r="D231" s="42" t="s">
        <v>266</v>
      </c>
      <c r="E231" s="35">
        <f>E187+E188</f>
        <v>2902070</v>
      </c>
      <c r="F231" s="22"/>
    </row>
  </sheetData>
  <protectedRanges>
    <protectedRange sqref="B31:C31" name="区域3"/>
    <protectedRange sqref="B7:C23 B25:C30 B190:C205 B210:C212 B215:C219 E7:F35 E37:F38 E136:F142 E41:F51 E53:F62 E64:F72 E74:F79 E81:F98 E100:F110 E112:F126 E128:F134" name="区域1"/>
    <protectedRange sqref="E144:F148 E150:F158 E160:F165 E167:F167 E169:F176 E178:F182 E190:F192 E198:F213 E215:F216 E218:F219" name="区域2"/>
  </protectedRanges>
  <mergeCells count="3">
    <mergeCell ref="A2:F2"/>
    <mergeCell ref="A4:C4"/>
    <mergeCell ref="D4:F4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H13" sqref="H13"/>
    </sheetView>
  </sheetViews>
  <sheetFormatPr defaultColWidth="9" defaultRowHeight="13.5"/>
  <cols>
    <col min="1" max="1" width="37.375" style="2" customWidth="1"/>
    <col min="2" max="3" width="15.125" style="2" customWidth="1"/>
    <col min="4" max="4" width="41.375" style="2" customWidth="1"/>
    <col min="5" max="6" width="15.25" style="2" customWidth="1"/>
    <col min="7" max="16384" width="9" style="2"/>
  </cols>
  <sheetData>
    <row r="1" spans="1:6" ht="14.25">
      <c r="A1" s="3"/>
      <c r="F1" s="4" t="s">
        <v>0</v>
      </c>
    </row>
    <row r="2" spans="1:6" ht="18" customHeight="1">
      <c r="A2" s="45" t="s">
        <v>365</v>
      </c>
      <c r="B2" s="45"/>
      <c r="C2" s="45"/>
      <c r="D2" s="45"/>
      <c r="E2" s="45"/>
      <c r="F2" s="45"/>
    </row>
    <row r="3" spans="1:6" ht="18" customHeight="1">
      <c r="A3" s="3"/>
      <c r="F3" s="4" t="s">
        <v>1</v>
      </c>
    </row>
    <row r="4" spans="1:6" ht="19.5" customHeight="1">
      <c r="A4" s="46" t="s">
        <v>2</v>
      </c>
      <c r="B4" s="47"/>
      <c r="C4" s="48"/>
      <c r="D4" s="46" t="s">
        <v>3</v>
      </c>
      <c r="E4" s="47"/>
      <c r="F4" s="48"/>
    </row>
    <row r="5" spans="1:6" ht="19.5" customHeight="1">
      <c r="A5" s="5" t="s">
        <v>4</v>
      </c>
      <c r="B5" s="5" t="s">
        <v>5</v>
      </c>
      <c r="C5" s="5" t="s">
        <v>6</v>
      </c>
      <c r="D5" s="5" t="s">
        <v>4</v>
      </c>
      <c r="E5" s="5" t="s">
        <v>5</v>
      </c>
      <c r="F5" s="5" t="s">
        <v>6</v>
      </c>
    </row>
    <row r="6" spans="1:6" ht="20.100000000000001" customHeight="1">
      <c r="A6" s="6" t="s">
        <v>267</v>
      </c>
      <c r="B6" s="8">
        <v>0</v>
      </c>
      <c r="C6" s="8"/>
      <c r="D6" s="6" t="s">
        <v>8</v>
      </c>
      <c r="E6" s="5">
        <f>E7</f>
        <v>7559</v>
      </c>
      <c r="F6" s="5"/>
    </row>
    <row r="7" spans="1:6" ht="20.100000000000001" customHeight="1">
      <c r="A7" s="6" t="s">
        <v>268</v>
      </c>
      <c r="B7" s="7">
        <v>0</v>
      </c>
      <c r="C7" s="8"/>
      <c r="D7" s="6" t="s">
        <v>269</v>
      </c>
      <c r="E7" s="7">
        <v>7559</v>
      </c>
      <c r="F7" s="5"/>
    </row>
    <row r="8" spans="1:6" ht="20.100000000000001" customHeight="1">
      <c r="A8" s="6" t="s">
        <v>270</v>
      </c>
      <c r="B8" s="7">
        <v>0</v>
      </c>
      <c r="C8" s="8"/>
      <c r="D8" s="6" t="s">
        <v>271</v>
      </c>
      <c r="E8" s="10">
        <f>SUM(E9:E10)</f>
        <v>0</v>
      </c>
      <c r="F8" s="10"/>
    </row>
    <row r="9" spans="1:6" ht="20.100000000000001" customHeight="1">
      <c r="A9" s="6" t="s">
        <v>272</v>
      </c>
      <c r="B9" s="7">
        <v>0</v>
      </c>
      <c r="C9" s="8"/>
      <c r="D9" s="6" t="s">
        <v>273</v>
      </c>
      <c r="E9" s="7">
        <f>'[1]表四 (市级)'!E9+'[1]表四 (区)'!E9</f>
        <v>0</v>
      </c>
      <c r="F9" s="10"/>
    </row>
    <row r="10" spans="1:6" ht="20.100000000000001" customHeight="1">
      <c r="A10" s="6" t="s">
        <v>274</v>
      </c>
      <c r="B10" s="7">
        <v>0</v>
      </c>
      <c r="C10" s="8"/>
      <c r="D10" s="6" t="s">
        <v>275</v>
      </c>
      <c r="E10" s="7">
        <f>'[1]表四 (市级)'!E10+'[1]表四 (区)'!E10</f>
        <v>0</v>
      </c>
      <c r="F10" s="10"/>
    </row>
    <row r="11" spans="1:6" ht="20.100000000000001" customHeight="1">
      <c r="A11" s="6" t="s">
        <v>276</v>
      </c>
      <c r="B11" s="7">
        <v>0</v>
      </c>
      <c r="C11" s="8"/>
      <c r="D11" s="6" t="s">
        <v>277</v>
      </c>
      <c r="E11" s="10">
        <f>SUM(E12:E13)</f>
        <v>2415</v>
      </c>
      <c r="F11" s="10"/>
    </row>
    <row r="12" spans="1:6" ht="20.100000000000001" customHeight="1">
      <c r="A12" s="6" t="s">
        <v>278</v>
      </c>
      <c r="B12" s="7">
        <v>0</v>
      </c>
      <c r="C12" s="8"/>
      <c r="D12" s="6" t="s">
        <v>279</v>
      </c>
      <c r="E12" s="7">
        <v>2415</v>
      </c>
      <c r="F12" s="10"/>
    </row>
    <row r="13" spans="1:6" ht="20.100000000000001" customHeight="1">
      <c r="A13" s="6" t="s">
        <v>280</v>
      </c>
      <c r="B13" s="7">
        <v>600</v>
      </c>
      <c r="C13" s="8"/>
      <c r="D13" s="6" t="s">
        <v>281</v>
      </c>
      <c r="E13" s="7">
        <v>0</v>
      </c>
      <c r="F13" s="10"/>
    </row>
    <row r="14" spans="1:6" ht="20.100000000000001" customHeight="1">
      <c r="A14" s="6" t="s">
        <v>282</v>
      </c>
      <c r="B14" s="7">
        <v>0</v>
      </c>
      <c r="C14" s="8"/>
      <c r="D14" s="6" t="s">
        <v>283</v>
      </c>
      <c r="E14" s="10">
        <f>E15</f>
        <v>2210</v>
      </c>
      <c r="F14" s="10"/>
    </row>
    <row r="15" spans="1:6" ht="20.100000000000001" customHeight="1">
      <c r="A15" s="6" t="s">
        <v>284</v>
      </c>
      <c r="B15" s="7">
        <v>3270</v>
      </c>
      <c r="C15" s="8"/>
      <c r="D15" s="6" t="s">
        <v>285</v>
      </c>
      <c r="E15" s="7">
        <v>2210</v>
      </c>
      <c r="F15" s="10"/>
    </row>
    <row r="16" spans="1:6" ht="20.100000000000001" customHeight="1">
      <c r="A16" s="6" t="s">
        <v>286</v>
      </c>
      <c r="B16" s="7">
        <v>0</v>
      </c>
      <c r="C16" s="8"/>
      <c r="D16" s="6" t="s">
        <v>287</v>
      </c>
      <c r="E16" s="10">
        <f>SUM(E17:E22)</f>
        <v>1005155</v>
      </c>
      <c r="F16" s="10"/>
    </row>
    <row r="17" spans="1:6" ht="20.100000000000001" customHeight="1">
      <c r="A17" s="6" t="s">
        <v>288</v>
      </c>
      <c r="B17" s="7">
        <v>0</v>
      </c>
      <c r="C17" s="8"/>
      <c r="D17" s="6" t="s">
        <v>289</v>
      </c>
      <c r="E17" s="7">
        <v>2600</v>
      </c>
      <c r="F17" s="10"/>
    </row>
    <row r="18" spans="1:6" ht="20.100000000000001" customHeight="1">
      <c r="A18" s="6" t="s">
        <v>290</v>
      </c>
      <c r="B18" s="7">
        <v>0</v>
      </c>
      <c r="C18" s="8"/>
      <c r="D18" s="6" t="s">
        <v>291</v>
      </c>
      <c r="E18" s="7">
        <v>939293</v>
      </c>
      <c r="F18" s="10"/>
    </row>
    <row r="19" spans="1:6" ht="20.100000000000001" customHeight="1">
      <c r="A19" s="6" t="s">
        <v>292</v>
      </c>
      <c r="B19" s="7">
        <v>0</v>
      </c>
      <c r="C19" s="8"/>
      <c r="D19" s="6" t="s">
        <v>293</v>
      </c>
      <c r="E19" s="7">
        <v>45182</v>
      </c>
      <c r="F19" s="10"/>
    </row>
    <row r="20" spans="1:6" ht="20.100000000000001" customHeight="1">
      <c r="A20" s="6" t="s">
        <v>294</v>
      </c>
      <c r="B20" s="7">
        <v>0</v>
      </c>
      <c r="C20" s="8"/>
      <c r="D20" s="6" t="s">
        <v>295</v>
      </c>
      <c r="E20" s="7">
        <v>11732</v>
      </c>
      <c r="F20" s="10"/>
    </row>
    <row r="21" spans="1:6" ht="20.100000000000001" customHeight="1">
      <c r="A21" s="6" t="s">
        <v>296</v>
      </c>
      <c r="B21" s="7">
        <v>0</v>
      </c>
      <c r="C21" s="8"/>
      <c r="D21" s="6" t="s">
        <v>297</v>
      </c>
      <c r="E21" s="7">
        <v>6348</v>
      </c>
      <c r="F21" s="10"/>
    </row>
    <row r="22" spans="1:6" ht="20.100000000000001" customHeight="1">
      <c r="A22" s="6" t="s">
        <v>298</v>
      </c>
      <c r="B22" s="7">
        <v>5</v>
      </c>
      <c r="C22" s="8"/>
      <c r="D22" s="6" t="s">
        <v>299</v>
      </c>
      <c r="E22" s="7">
        <v>0</v>
      </c>
      <c r="F22" s="10"/>
    </row>
    <row r="23" spans="1:6" ht="20.100000000000001" customHeight="1">
      <c r="A23" s="6" t="s">
        <v>300</v>
      </c>
      <c r="B23" s="7">
        <v>175</v>
      </c>
      <c r="C23" s="8"/>
      <c r="D23" s="6" t="s">
        <v>301</v>
      </c>
      <c r="E23" s="10">
        <f>SUM(E24:E37)</f>
        <v>15637</v>
      </c>
      <c r="F23" s="10"/>
    </row>
    <row r="24" spans="1:6" ht="20.100000000000001" customHeight="1">
      <c r="A24" s="6" t="s">
        <v>302</v>
      </c>
      <c r="B24" s="7">
        <v>0</v>
      </c>
      <c r="C24" s="8"/>
      <c r="D24" s="6" t="s">
        <v>303</v>
      </c>
      <c r="E24" s="7">
        <v>0</v>
      </c>
      <c r="F24" s="10"/>
    </row>
    <row r="25" spans="1:6" ht="20.100000000000001" customHeight="1">
      <c r="A25" s="6" t="s">
        <v>304</v>
      </c>
      <c r="B25" s="7">
        <v>4686</v>
      </c>
      <c r="C25" s="8"/>
      <c r="D25" s="6" t="s">
        <v>305</v>
      </c>
      <c r="E25" s="7">
        <v>0</v>
      </c>
      <c r="F25" s="10"/>
    </row>
    <row r="26" spans="1:6" ht="20.100000000000001" customHeight="1">
      <c r="A26" s="6" t="s">
        <v>306</v>
      </c>
      <c r="B26" s="7">
        <v>0</v>
      </c>
      <c r="C26" s="8"/>
      <c r="D26" s="6" t="s">
        <v>307</v>
      </c>
      <c r="E26" s="7">
        <v>5</v>
      </c>
      <c r="F26" s="10"/>
    </row>
    <row r="27" spans="1:6" ht="20.100000000000001" customHeight="1">
      <c r="A27" s="6" t="s">
        <v>308</v>
      </c>
      <c r="B27" s="7">
        <v>0</v>
      </c>
      <c r="C27" s="8"/>
      <c r="D27" s="6" t="s">
        <v>309</v>
      </c>
      <c r="E27" s="7">
        <v>701</v>
      </c>
      <c r="F27" s="10"/>
    </row>
    <row r="28" spans="1:6" ht="20.100000000000001" customHeight="1">
      <c r="A28" s="6" t="s">
        <v>310</v>
      </c>
      <c r="B28" s="7">
        <v>0</v>
      </c>
      <c r="C28" s="8"/>
      <c r="D28" s="6" t="s">
        <v>311</v>
      </c>
      <c r="E28" s="7">
        <v>6</v>
      </c>
      <c r="F28" s="10"/>
    </row>
    <row r="29" spans="1:6" ht="20.100000000000001" customHeight="1">
      <c r="A29" s="6" t="s">
        <v>312</v>
      </c>
      <c r="B29" s="7">
        <v>2540</v>
      </c>
      <c r="C29" s="8"/>
      <c r="D29" s="6" t="s">
        <v>313</v>
      </c>
      <c r="E29" s="7">
        <v>0</v>
      </c>
      <c r="F29" s="10"/>
    </row>
    <row r="30" spans="1:6" ht="20.100000000000001" customHeight="1">
      <c r="A30" s="6" t="s">
        <v>314</v>
      </c>
      <c r="B30" s="7">
        <v>3150</v>
      </c>
      <c r="C30" s="8"/>
      <c r="D30" s="6" t="s">
        <v>315</v>
      </c>
      <c r="E30" s="7">
        <v>0</v>
      </c>
      <c r="F30" s="10"/>
    </row>
    <row r="31" spans="1:6" ht="20.100000000000001" customHeight="1">
      <c r="A31" s="6" t="s">
        <v>316</v>
      </c>
      <c r="B31" s="7">
        <v>42300</v>
      </c>
      <c r="C31" s="8"/>
      <c r="D31" s="6" t="s">
        <v>317</v>
      </c>
      <c r="E31" s="7">
        <v>14925</v>
      </c>
      <c r="F31" s="10"/>
    </row>
    <row r="32" spans="1:6" ht="20.100000000000001" customHeight="1">
      <c r="A32" s="6" t="s">
        <v>318</v>
      </c>
      <c r="B32" s="7">
        <v>739309</v>
      </c>
      <c r="C32" s="8"/>
      <c r="D32" s="6" t="s">
        <v>319</v>
      </c>
      <c r="E32" s="7">
        <v>0</v>
      </c>
      <c r="F32" s="10"/>
    </row>
    <row r="33" spans="1:11" ht="20.100000000000001" customHeight="1">
      <c r="A33" s="6" t="s">
        <v>320</v>
      </c>
      <c r="B33" s="7">
        <v>12003</v>
      </c>
      <c r="C33" s="8"/>
      <c r="D33" s="6" t="s">
        <v>321</v>
      </c>
      <c r="E33" s="7">
        <v>0</v>
      </c>
      <c r="F33" s="10"/>
    </row>
    <row r="34" spans="1:11" ht="20.100000000000001" customHeight="1">
      <c r="A34" s="6" t="s">
        <v>322</v>
      </c>
      <c r="B34" s="7">
        <v>10749</v>
      </c>
      <c r="C34" s="8"/>
      <c r="D34" s="6" t="s">
        <v>323</v>
      </c>
      <c r="E34" s="7">
        <v>0</v>
      </c>
      <c r="F34" s="10"/>
    </row>
    <row r="35" spans="1:11" ht="20.100000000000001" customHeight="1">
      <c r="A35" s="6" t="s">
        <v>324</v>
      </c>
      <c r="B35" s="7">
        <v>0</v>
      </c>
      <c r="C35" s="8"/>
      <c r="D35" s="6" t="s">
        <v>325</v>
      </c>
      <c r="E35" s="7">
        <v>0</v>
      </c>
      <c r="F35" s="10"/>
    </row>
    <row r="36" spans="1:11" ht="20.100000000000001" customHeight="1">
      <c r="A36" s="6" t="s">
        <v>326</v>
      </c>
      <c r="B36" s="7">
        <v>6496</v>
      </c>
      <c r="C36" s="8"/>
      <c r="D36" s="6" t="s">
        <v>327</v>
      </c>
      <c r="E36" s="7">
        <v>0</v>
      </c>
      <c r="F36" s="10"/>
    </row>
    <row r="37" spans="1:11" ht="20.100000000000001" customHeight="1">
      <c r="A37" s="6" t="s">
        <v>328</v>
      </c>
      <c r="B37" s="7">
        <v>0</v>
      </c>
      <c r="C37" s="8"/>
      <c r="D37" s="12" t="s">
        <v>329</v>
      </c>
      <c r="E37" s="7">
        <v>0</v>
      </c>
      <c r="F37" s="10"/>
      <c r="H37" s="1"/>
      <c r="I37" s="1"/>
      <c r="J37" s="1"/>
      <c r="K37" s="1"/>
    </row>
    <row r="38" spans="1:11" s="1" customFormat="1" ht="20.100000000000001" customHeight="1">
      <c r="A38" s="6" t="s">
        <v>330</v>
      </c>
      <c r="B38" s="7">
        <v>0</v>
      </c>
      <c r="C38" s="8"/>
      <c r="D38" s="6" t="s">
        <v>331</v>
      </c>
      <c r="E38" s="10">
        <f>SUM(E39:E47)</f>
        <v>0</v>
      </c>
      <c r="F38" s="10"/>
      <c r="H38" s="2"/>
      <c r="I38" s="2"/>
      <c r="J38" s="2"/>
      <c r="K38" s="2"/>
    </row>
    <row r="39" spans="1:11" ht="20.100000000000001" customHeight="1">
      <c r="A39" s="6" t="s">
        <v>332</v>
      </c>
      <c r="B39" s="7">
        <v>0</v>
      </c>
      <c r="C39" s="8"/>
      <c r="D39" s="6" t="s">
        <v>333</v>
      </c>
      <c r="E39" s="7">
        <v>0</v>
      </c>
      <c r="F39" s="10"/>
    </row>
    <row r="40" spans="1:11" ht="20.100000000000001" customHeight="1">
      <c r="A40" s="10" t="s">
        <v>0</v>
      </c>
      <c r="B40" s="8"/>
      <c r="C40" s="8"/>
      <c r="D40" s="6" t="s">
        <v>334</v>
      </c>
      <c r="E40" s="7">
        <v>0</v>
      </c>
      <c r="F40" s="10"/>
    </row>
    <row r="41" spans="1:11" ht="20.100000000000001" customHeight="1">
      <c r="A41" s="10"/>
      <c r="B41" s="8"/>
      <c r="C41" s="8"/>
      <c r="D41" s="6" t="s">
        <v>335</v>
      </c>
      <c r="E41" s="7">
        <v>0</v>
      </c>
      <c r="F41" s="10"/>
    </row>
    <row r="42" spans="1:11" ht="20.100000000000001" customHeight="1">
      <c r="A42" s="10"/>
      <c r="B42" s="8"/>
      <c r="C42" s="8"/>
      <c r="D42" s="6" t="s">
        <v>336</v>
      </c>
      <c r="E42" s="7">
        <v>0</v>
      </c>
      <c r="F42" s="10"/>
    </row>
    <row r="43" spans="1:11" ht="20.100000000000001" customHeight="1">
      <c r="A43" s="10"/>
      <c r="B43" s="8"/>
      <c r="C43" s="8"/>
      <c r="D43" s="6" t="s">
        <v>337</v>
      </c>
      <c r="E43" s="7">
        <v>0</v>
      </c>
      <c r="F43" s="10"/>
    </row>
    <row r="44" spans="1:11" ht="20.100000000000001" customHeight="1">
      <c r="A44" s="10"/>
      <c r="B44" s="8"/>
      <c r="C44" s="8"/>
      <c r="D44" s="6" t="s">
        <v>338</v>
      </c>
      <c r="E44" s="7">
        <v>0</v>
      </c>
      <c r="F44" s="10"/>
    </row>
    <row r="45" spans="1:11" ht="20.100000000000001" customHeight="1">
      <c r="A45" s="10"/>
      <c r="B45" s="8"/>
      <c r="C45" s="8"/>
      <c r="D45" s="6" t="s">
        <v>339</v>
      </c>
      <c r="E45" s="7">
        <v>0</v>
      </c>
      <c r="F45" s="10"/>
    </row>
    <row r="46" spans="1:11" ht="20.100000000000001" customHeight="1">
      <c r="A46" s="10"/>
      <c r="B46" s="8"/>
      <c r="C46" s="8"/>
      <c r="D46" s="6" t="s">
        <v>340</v>
      </c>
      <c r="E46" s="7">
        <v>0</v>
      </c>
      <c r="F46" s="10"/>
    </row>
    <row r="47" spans="1:11" ht="20.100000000000001" customHeight="1">
      <c r="A47" s="10"/>
      <c r="B47" s="8"/>
      <c r="C47" s="8"/>
      <c r="D47" s="6" t="s">
        <v>341</v>
      </c>
      <c r="E47" s="7">
        <v>0</v>
      </c>
      <c r="F47" s="10"/>
    </row>
    <row r="48" spans="1:11" ht="20.100000000000001" customHeight="1">
      <c r="A48" s="10"/>
      <c r="B48" s="8"/>
      <c r="C48" s="8"/>
      <c r="D48" s="6" t="s">
        <v>342</v>
      </c>
      <c r="E48" s="10">
        <f>SUM(E49:E56)</f>
        <v>90</v>
      </c>
      <c r="F48" s="10"/>
    </row>
    <row r="49" spans="1:6" ht="20.100000000000001" customHeight="1">
      <c r="A49" s="10"/>
      <c r="B49" s="8"/>
      <c r="C49" s="8"/>
      <c r="D49" s="6" t="s">
        <v>343</v>
      </c>
      <c r="E49" s="7">
        <v>90</v>
      </c>
      <c r="F49" s="13"/>
    </row>
    <row r="50" spans="1:6" ht="20.100000000000001" customHeight="1">
      <c r="A50" s="10"/>
      <c r="B50" s="8"/>
      <c r="C50" s="8"/>
      <c r="D50" s="6" t="s">
        <v>344</v>
      </c>
      <c r="E50" s="7">
        <v>0</v>
      </c>
      <c r="F50" s="10"/>
    </row>
    <row r="51" spans="1:6" ht="20.100000000000001" customHeight="1">
      <c r="A51" s="10"/>
      <c r="B51" s="8"/>
      <c r="C51" s="8"/>
      <c r="D51" s="6" t="s">
        <v>345</v>
      </c>
      <c r="E51" s="7">
        <v>0</v>
      </c>
      <c r="F51" s="10"/>
    </row>
    <row r="52" spans="1:6" ht="20.100000000000001" customHeight="1">
      <c r="A52" s="10"/>
      <c r="B52" s="8"/>
      <c r="C52" s="8"/>
      <c r="D52" s="6" t="s">
        <v>346</v>
      </c>
      <c r="E52" s="7">
        <v>0</v>
      </c>
      <c r="F52" s="10"/>
    </row>
    <row r="53" spans="1:6" ht="20.100000000000001" customHeight="1">
      <c r="A53" s="10"/>
      <c r="B53" s="8"/>
      <c r="C53" s="8"/>
      <c r="D53" s="6" t="s">
        <v>347</v>
      </c>
      <c r="E53" s="7">
        <v>0</v>
      </c>
      <c r="F53" s="10"/>
    </row>
    <row r="54" spans="1:6" ht="20.100000000000001" customHeight="1">
      <c r="A54" s="10"/>
      <c r="B54" s="8"/>
      <c r="C54" s="8"/>
      <c r="D54" s="6" t="s">
        <v>348</v>
      </c>
      <c r="E54" s="7">
        <v>0</v>
      </c>
      <c r="F54" s="10"/>
    </row>
    <row r="55" spans="1:6" ht="20.100000000000001" customHeight="1">
      <c r="A55" s="10"/>
      <c r="B55" s="8"/>
      <c r="C55" s="8"/>
      <c r="D55" s="6" t="s">
        <v>349</v>
      </c>
      <c r="E55" s="7">
        <v>0</v>
      </c>
      <c r="F55" s="10"/>
    </row>
    <row r="56" spans="1:6" ht="20.100000000000001" customHeight="1">
      <c r="A56" s="10"/>
      <c r="B56" s="8"/>
      <c r="C56" s="8"/>
      <c r="D56" s="6" t="s">
        <v>350</v>
      </c>
      <c r="E56" s="7">
        <v>0</v>
      </c>
      <c r="F56" s="10"/>
    </row>
    <row r="57" spans="1:6" ht="20.100000000000001" customHeight="1">
      <c r="A57" s="10"/>
      <c r="B57" s="8"/>
      <c r="C57" s="8"/>
      <c r="D57" s="6" t="s">
        <v>351</v>
      </c>
      <c r="E57" s="10">
        <f>SUM(E58:E59)</f>
        <v>0</v>
      </c>
      <c r="F57" s="10"/>
    </row>
    <row r="58" spans="1:6" ht="20.100000000000001" customHeight="1">
      <c r="A58" s="10"/>
      <c r="B58" s="8"/>
      <c r="C58" s="8"/>
      <c r="D58" s="6" t="s">
        <v>352</v>
      </c>
      <c r="E58" s="7">
        <v>0</v>
      </c>
      <c r="F58" s="10"/>
    </row>
    <row r="59" spans="1:6" ht="20.100000000000001" customHeight="1">
      <c r="A59" s="10"/>
      <c r="B59" s="8"/>
      <c r="C59" s="8"/>
      <c r="D59" s="6" t="s">
        <v>353</v>
      </c>
      <c r="E59" s="7">
        <v>0</v>
      </c>
      <c r="F59" s="10"/>
    </row>
    <row r="60" spans="1:6" ht="20.100000000000001" customHeight="1">
      <c r="A60" s="10"/>
      <c r="B60" s="8"/>
      <c r="C60" s="8"/>
      <c r="D60" s="6" t="s">
        <v>354</v>
      </c>
      <c r="E60" s="7">
        <v>0</v>
      </c>
      <c r="F60" s="8"/>
    </row>
    <row r="61" spans="1:6" ht="20.100000000000001" customHeight="1">
      <c r="A61" s="10"/>
      <c r="B61" s="8"/>
      <c r="C61" s="8"/>
      <c r="D61" s="6" t="s">
        <v>355</v>
      </c>
      <c r="E61" s="7">
        <v>805</v>
      </c>
      <c r="F61" s="8"/>
    </row>
    <row r="62" spans="1:6" ht="20.100000000000001" customHeight="1">
      <c r="A62" s="10"/>
      <c r="B62" s="8"/>
      <c r="C62" s="8"/>
      <c r="D62" s="14" t="s">
        <v>0</v>
      </c>
      <c r="E62" s="8"/>
      <c r="F62" s="8"/>
    </row>
    <row r="63" spans="1:6" ht="20.100000000000001" customHeight="1">
      <c r="A63" s="10"/>
      <c r="B63" s="8"/>
      <c r="C63" s="8"/>
      <c r="D63" s="14" t="s">
        <v>0</v>
      </c>
      <c r="E63" s="8"/>
      <c r="F63" s="8"/>
    </row>
    <row r="64" spans="1:6" ht="20.100000000000001" customHeight="1">
      <c r="A64" s="10"/>
      <c r="B64" s="8"/>
      <c r="C64" s="8"/>
      <c r="D64" s="14" t="s">
        <v>0</v>
      </c>
      <c r="E64" s="8"/>
      <c r="F64" s="8"/>
    </row>
    <row r="65" spans="1:6" ht="20.100000000000001" customHeight="1">
      <c r="A65" s="10"/>
      <c r="B65" s="8"/>
      <c r="C65" s="8"/>
      <c r="D65" s="15" t="s">
        <v>0</v>
      </c>
      <c r="E65" s="8"/>
      <c r="F65" s="8"/>
    </row>
    <row r="66" spans="1:6" ht="20.100000000000001" customHeight="1">
      <c r="A66" s="10"/>
      <c r="B66" s="8"/>
      <c r="C66" s="8"/>
      <c r="D66" s="15" t="s">
        <v>0</v>
      </c>
      <c r="E66" s="8"/>
      <c r="F66" s="8"/>
    </row>
    <row r="67" spans="1:6" ht="20.100000000000001" customHeight="1">
      <c r="A67" s="10"/>
      <c r="B67" s="8"/>
      <c r="C67" s="8"/>
      <c r="D67" s="14" t="s">
        <v>0</v>
      </c>
      <c r="E67" s="8"/>
      <c r="F67" s="8"/>
    </row>
    <row r="68" spans="1:6" ht="20.100000000000001" customHeight="1">
      <c r="A68" s="10"/>
      <c r="B68" s="8"/>
      <c r="C68" s="8"/>
      <c r="D68" s="14" t="s">
        <v>0</v>
      </c>
      <c r="E68" s="8"/>
      <c r="F68" s="8"/>
    </row>
    <row r="69" spans="1:6" ht="20.100000000000001" customHeight="1">
      <c r="A69" s="10"/>
      <c r="B69" s="8"/>
      <c r="C69" s="8"/>
      <c r="D69" s="14" t="s">
        <v>0</v>
      </c>
      <c r="E69" s="8"/>
      <c r="F69" s="8"/>
    </row>
    <row r="70" spans="1:6" ht="20.100000000000001" customHeight="1">
      <c r="A70" s="10"/>
      <c r="B70" s="8"/>
      <c r="C70" s="8"/>
      <c r="D70" s="15" t="s">
        <v>0</v>
      </c>
      <c r="E70" s="8"/>
      <c r="F70" s="8"/>
    </row>
    <row r="71" spans="1:6" ht="20.100000000000001" customHeight="1">
      <c r="A71" s="10"/>
      <c r="B71" s="8"/>
      <c r="C71" s="8"/>
      <c r="D71" s="15" t="s">
        <v>0</v>
      </c>
      <c r="E71" s="8"/>
      <c r="F71" s="8"/>
    </row>
    <row r="72" spans="1:6" ht="20.100000000000001" customHeight="1">
      <c r="A72" s="10"/>
      <c r="B72" s="8"/>
      <c r="C72" s="8"/>
      <c r="D72" s="14" t="s">
        <v>0</v>
      </c>
      <c r="E72" s="8"/>
      <c r="F72" s="8"/>
    </row>
    <row r="73" spans="1:6" ht="20.100000000000001" customHeight="1">
      <c r="A73" s="10"/>
      <c r="B73" s="8"/>
      <c r="C73" s="8"/>
      <c r="D73" s="15" t="s">
        <v>0</v>
      </c>
      <c r="E73" s="8"/>
      <c r="F73" s="8"/>
    </row>
    <row r="74" spans="1:6" ht="20.100000000000001" customHeight="1">
      <c r="A74" s="10"/>
      <c r="B74" s="8"/>
      <c r="C74" s="8"/>
      <c r="D74" s="14" t="s">
        <v>0</v>
      </c>
      <c r="E74" s="8"/>
      <c r="F74" s="8"/>
    </row>
    <row r="75" spans="1:6" ht="20.100000000000001" customHeight="1">
      <c r="A75" s="10"/>
      <c r="B75" s="8"/>
      <c r="C75" s="8"/>
      <c r="D75" s="14" t="s">
        <v>0</v>
      </c>
      <c r="E75" s="8"/>
      <c r="F75" s="8"/>
    </row>
    <row r="76" spans="1:6" ht="20.100000000000001" customHeight="1">
      <c r="A76" s="10"/>
      <c r="B76" s="8"/>
      <c r="C76" s="8"/>
      <c r="D76" s="14" t="s">
        <v>0</v>
      </c>
      <c r="E76" s="8"/>
      <c r="F76" s="8"/>
    </row>
    <row r="77" spans="1:6" ht="20.100000000000001" customHeight="1">
      <c r="A77" s="10"/>
      <c r="B77" s="8"/>
      <c r="C77" s="8"/>
      <c r="D77" s="15" t="s">
        <v>0</v>
      </c>
      <c r="E77" s="16"/>
      <c r="F77" s="16"/>
    </row>
    <row r="78" spans="1:6" ht="20.100000000000001" customHeight="1">
      <c r="A78" s="10"/>
      <c r="B78" s="8"/>
      <c r="C78" s="8"/>
      <c r="D78" s="14" t="s">
        <v>0</v>
      </c>
      <c r="E78" s="8"/>
      <c r="F78" s="8"/>
    </row>
    <row r="79" spans="1:6" ht="20.100000000000001" customHeight="1">
      <c r="A79" s="10"/>
      <c r="B79" s="8"/>
      <c r="C79" s="8"/>
      <c r="D79" s="14" t="s">
        <v>0</v>
      </c>
      <c r="E79" s="8"/>
      <c r="F79" s="8"/>
    </row>
    <row r="80" spans="1:6" ht="20.100000000000001" customHeight="1">
      <c r="A80" s="10"/>
      <c r="B80" s="8"/>
      <c r="C80" s="8"/>
      <c r="D80" s="14" t="s">
        <v>0</v>
      </c>
      <c r="E80" s="8"/>
      <c r="F80" s="8"/>
    </row>
    <row r="81" spans="1:6" ht="20.100000000000001" customHeight="1">
      <c r="A81" s="10"/>
      <c r="B81" s="8"/>
      <c r="C81" s="8"/>
      <c r="D81" s="17" t="s">
        <v>0</v>
      </c>
      <c r="E81" s="8"/>
      <c r="F81" s="8"/>
    </row>
    <row r="82" spans="1:6" ht="20.100000000000001" customHeight="1">
      <c r="A82" s="10"/>
      <c r="B82" s="8"/>
      <c r="C82" s="8"/>
      <c r="D82" s="17" t="s">
        <v>0</v>
      </c>
      <c r="E82" s="8"/>
      <c r="F82" s="8"/>
    </row>
    <row r="83" spans="1:6" ht="20.100000000000001" customHeight="1">
      <c r="A83" s="10"/>
      <c r="B83" s="8"/>
      <c r="C83" s="8"/>
      <c r="E83" s="8"/>
      <c r="F83" s="8"/>
    </row>
    <row r="84" spans="1:6" ht="20.100000000000001" customHeight="1">
      <c r="A84" s="10"/>
      <c r="B84" s="18"/>
      <c r="C84" s="18"/>
      <c r="D84" s="17"/>
      <c r="E84" s="8"/>
      <c r="F84" s="8"/>
    </row>
    <row r="85" spans="1:6" ht="20.100000000000001" customHeight="1">
      <c r="A85" s="10"/>
      <c r="B85" s="8">
        <f>SUM(B86:B90)</f>
        <v>825283</v>
      </c>
      <c r="C85" s="8"/>
      <c r="D85" s="17"/>
      <c r="E85" s="8"/>
      <c r="F85" s="8"/>
    </row>
    <row r="86" spans="1:6" ht="20.100000000000001" customHeight="1">
      <c r="A86" s="10"/>
      <c r="B86" s="8"/>
      <c r="C86" s="8"/>
      <c r="D86" s="17"/>
      <c r="E86" s="8"/>
      <c r="F86" s="8"/>
    </row>
    <row r="87" spans="1:6" ht="20.100000000000001" customHeight="1">
      <c r="A87" s="10"/>
      <c r="B87" s="8"/>
      <c r="C87" s="8"/>
      <c r="D87" s="17"/>
      <c r="E87" s="8"/>
      <c r="F87" s="8"/>
    </row>
    <row r="88" spans="1:6" ht="20.100000000000001" customHeight="1">
      <c r="A88" s="10"/>
      <c r="B88" s="8"/>
      <c r="C88" s="8"/>
      <c r="D88" s="10"/>
      <c r="E88" s="8"/>
      <c r="F88" s="8"/>
    </row>
    <row r="89" spans="1:6" ht="20.100000000000001" customHeight="1">
      <c r="A89" s="10"/>
      <c r="B89" s="8"/>
      <c r="C89" s="8"/>
      <c r="D89" s="19" t="s">
        <v>0</v>
      </c>
      <c r="E89" s="8"/>
      <c r="F89" s="8"/>
    </row>
    <row r="90" spans="1:6" ht="20.100000000000001" customHeight="1">
      <c r="A90" s="19" t="s">
        <v>210</v>
      </c>
      <c r="B90" s="8">
        <f>SUM(B6:B39)</f>
        <v>825283</v>
      </c>
      <c r="C90" s="8"/>
      <c r="D90" s="19" t="s">
        <v>211</v>
      </c>
      <c r="E90" s="8">
        <f>E61+E60+E57+E48+E38+E23+E16+E14+E11+E8+E6</f>
        <v>1033871</v>
      </c>
      <c r="F90" s="8"/>
    </row>
    <row r="91" spans="1:6" ht="20.100000000000001" customHeight="1">
      <c r="A91" s="13" t="s">
        <v>212</v>
      </c>
      <c r="B91" s="8">
        <f>SUM(B92:B95)</f>
        <v>439780</v>
      </c>
      <c r="C91" s="8"/>
      <c r="D91" s="13" t="s">
        <v>213</v>
      </c>
      <c r="E91" s="8">
        <f>SUM(E92:E95)</f>
        <v>231192</v>
      </c>
      <c r="F91" s="8"/>
    </row>
    <row r="92" spans="1:6" ht="20.100000000000001" customHeight="1">
      <c r="A92" s="10" t="s">
        <v>356</v>
      </c>
      <c r="B92" s="7">
        <v>600</v>
      </c>
      <c r="C92" s="8"/>
      <c r="D92" s="10" t="s">
        <v>357</v>
      </c>
      <c r="E92" s="7"/>
      <c r="F92" s="8"/>
    </row>
    <row r="93" spans="1:6" ht="20.100000000000001" customHeight="1">
      <c r="A93" s="10" t="s">
        <v>358</v>
      </c>
      <c r="B93" s="7"/>
      <c r="C93" s="8"/>
      <c r="D93" s="10" t="s">
        <v>359</v>
      </c>
      <c r="E93" s="7"/>
      <c r="F93" s="8"/>
    </row>
    <row r="94" spans="1:6" ht="20.100000000000001" customHeight="1">
      <c r="A94" s="10" t="s">
        <v>360</v>
      </c>
      <c r="B94" s="7">
        <v>426075</v>
      </c>
      <c r="C94" s="8"/>
      <c r="D94" s="10" t="s">
        <v>361</v>
      </c>
      <c r="E94" s="7">
        <v>0</v>
      </c>
      <c r="F94" s="8"/>
    </row>
    <row r="95" spans="1:6" ht="20.100000000000001" customHeight="1">
      <c r="A95" s="10" t="s">
        <v>362</v>
      </c>
      <c r="B95" s="7">
        <v>13105</v>
      </c>
      <c r="C95" s="8"/>
      <c r="D95" s="10" t="s">
        <v>363</v>
      </c>
      <c r="E95" s="7">
        <f>B100-E90</f>
        <v>231192</v>
      </c>
      <c r="F95" s="8"/>
    </row>
    <row r="96" spans="1:6" ht="20.100000000000001" customHeight="1">
      <c r="A96" s="10"/>
      <c r="B96" s="8"/>
      <c r="C96" s="8"/>
      <c r="D96" s="10"/>
      <c r="E96" s="8"/>
      <c r="F96" s="8"/>
    </row>
    <row r="97" spans="1:6" ht="20.25" customHeight="1">
      <c r="A97" s="10"/>
      <c r="B97" s="8"/>
      <c r="C97" s="8"/>
      <c r="D97" s="8"/>
      <c r="E97" s="8"/>
      <c r="F97" s="8"/>
    </row>
    <row r="98" spans="1:6" ht="20.25" customHeight="1">
      <c r="A98" s="10"/>
      <c r="B98" s="8"/>
      <c r="C98" s="8"/>
      <c r="D98" s="20" t="s">
        <v>0</v>
      </c>
      <c r="E98" s="8"/>
      <c r="F98" s="8"/>
    </row>
    <row r="99" spans="1:6" ht="20.25" customHeight="1">
      <c r="A99" s="10"/>
      <c r="B99" s="8"/>
      <c r="C99" s="8"/>
      <c r="D99" s="20" t="s">
        <v>0</v>
      </c>
      <c r="E99" s="8"/>
      <c r="F99" s="8"/>
    </row>
    <row r="100" spans="1:6" ht="20.25" customHeight="1">
      <c r="A100" s="19" t="s">
        <v>265</v>
      </c>
      <c r="B100" s="19">
        <f>B90+B91</f>
        <v>1265063</v>
      </c>
      <c r="C100" s="21"/>
      <c r="D100" s="19" t="s">
        <v>266</v>
      </c>
      <c r="E100" s="8">
        <f>E91+E90</f>
        <v>1265063</v>
      </c>
      <c r="F100" s="8"/>
    </row>
  </sheetData>
  <protectedRanges>
    <protectedRange sqref="B6:C39 B92:C95 E92:F95 E58:F61 E49:F56 E39:F47 E24:F37 E17:F22 E15:F15 E12:F13 E9:F10 E7:F7" name="区域1"/>
  </protectedRanges>
  <mergeCells count="3">
    <mergeCell ref="A2:F2"/>
    <mergeCell ref="A4:C4"/>
    <mergeCell ref="D4:F4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abSelected="1" topLeftCell="A163" workbookViewId="0">
      <selection activeCell="E187" sqref="E187"/>
    </sheetView>
  </sheetViews>
  <sheetFormatPr defaultColWidth="9" defaultRowHeight="13.5"/>
  <cols>
    <col min="1" max="1" width="41.875" style="2" customWidth="1"/>
    <col min="2" max="3" width="13.875" style="2" customWidth="1"/>
    <col min="4" max="4" width="39.375" style="2" customWidth="1"/>
    <col min="5" max="6" width="15.375" style="2" customWidth="1"/>
    <col min="7" max="16384" width="9" style="2"/>
  </cols>
  <sheetData>
    <row r="1" spans="1:6" ht="18" customHeight="1">
      <c r="A1" s="3"/>
      <c r="F1" s="4" t="s">
        <v>0</v>
      </c>
    </row>
    <row r="2" spans="1:6" s="3" customFormat="1" ht="20.25">
      <c r="A2" s="45" t="s">
        <v>366</v>
      </c>
      <c r="B2" s="45"/>
      <c r="C2" s="45"/>
      <c r="D2" s="45"/>
      <c r="E2" s="45"/>
      <c r="F2" s="45"/>
    </row>
    <row r="3" spans="1:6" ht="20.25" customHeight="1">
      <c r="A3" s="3"/>
      <c r="F3" s="4" t="s">
        <v>1</v>
      </c>
    </row>
    <row r="4" spans="1:6" ht="20.100000000000001" customHeight="1">
      <c r="A4" s="46" t="s">
        <v>2</v>
      </c>
      <c r="B4" s="47"/>
      <c r="C4" s="48"/>
      <c r="D4" s="46" t="s">
        <v>3</v>
      </c>
      <c r="E4" s="47"/>
      <c r="F4" s="48"/>
    </row>
    <row r="5" spans="1:6" ht="20.100000000000001" customHeight="1">
      <c r="A5" s="5" t="s">
        <v>4</v>
      </c>
      <c r="B5" s="5" t="s">
        <v>5</v>
      </c>
      <c r="C5" s="5" t="s">
        <v>6</v>
      </c>
      <c r="D5" s="5" t="s">
        <v>4</v>
      </c>
      <c r="E5" s="5" t="s">
        <v>5</v>
      </c>
      <c r="F5" s="5" t="s">
        <v>6</v>
      </c>
    </row>
    <row r="6" spans="1:6" ht="20.100000000000001" customHeight="1">
      <c r="A6" s="10" t="s">
        <v>7</v>
      </c>
      <c r="B6" s="22">
        <f>SUM(B7:B23)</f>
        <v>217565</v>
      </c>
      <c r="C6" s="22"/>
      <c r="D6" s="23" t="s">
        <v>8</v>
      </c>
      <c r="E6" s="22">
        <f>SUM(E7:E35)</f>
        <v>52288</v>
      </c>
      <c r="F6" s="22"/>
    </row>
    <row r="7" spans="1:6" ht="20.100000000000001" customHeight="1">
      <c r="A7" s="24" t="s">
        <v>9</v>
      </c>
      <c r="B7" s="25">
        <f>ROUND('[1]表一 (禅城)'!B7/46*54,0)</f>
        <v>53793</v>
      </c>
      <c r="C7" s="22"/>
      <c r="D7" s="26" t="s">
        <v>10</v>
      </c>
      <c r="E7" s="25">
        <v>1283</v>
      </c>
      <c r="F7" s="22"/>
    </row>
    <row r="8" spans="1:6" ht="20.100000000000001" customHeight="1">
      <c r="A8" s="24" t="s">
        <v>11</v>
      </c>
      <c r="B8" s="25">
        <f>ROUND('[1]表一 (禅城)'!B8/46*54,0)</f>
        <v>46310</v>
      </c>
      <c r="C8" s="22"/>
      <c r="D8" s="26" t="s">
        <v>12</v>
      </c>
      <c r="E8" s="25">
        <v>1167</v>
      </c>
      <c r="F8" s="22"/>
    </row>
    <row r="9" spans="1:6" ht="20.100000000000001" customHeight="1">
      <c r="A9" s="24" t="s">
        <v>13</v>
      </c>
      <c r="B9" s="25">
        <f>ROUND('[1]表一 (禅城)'!B9/46*54,0)</f>
        <v>30098</v>
      </c>
      <c r="C9" s="22"/>
      <c r="D9" s="26" t="s">
        <v>14</v>
      </c>
      <c r="E9" s="25">
        <v>16064</v>
      </c>
      <c r="F9" s="22"/>
    </row>
    <row r="10" spans="1:6" ht="20.100000000000001" customHeight="1">
      <c r="A10" s="24" t="s">
        <v>15</v>
      </c>
      <c r="B10" s="25">
        <f>ROUND('[1]表一 (禅城)'!B10/46*54,0)</f>
        <v>0</v>
      </c>
      <c r="C10" s="22"/>
      <c r="D10" s="26" t="s">
        <v>16</v>
      </c>
      <c r="E10" s="25">
        <v>2036</v>
      </c>
      <c r="F10" s="22"/>
    </row>
    <row r="11" spans="1:6" ht="20.100000000000001" customHeight="1">
      <c r="A11" s="24" t="s">
        <v>17</v>
      </c>
      <c r="B11" s="25">
        <f>ROUND('[1]表一 (禅城)'!B11/46*54,0)</f>
        <v>17069</v>
      </c>
      <c r="C11" s="22"/>
      <c r="D11" s="26" t="s">
        <v>18</v>
      </c>
      <c r="E11" s="25">
        <v>727</v>
      </c>
      <c r="F11" s="22"/>
    </row>
    <row r="12" spans="1:6" ht="20.100000000000001" customHeight="1">
      <c r="A12" s="24" t="s">
        <v>19</v>
      </c>
      <c r="B12" s="25">
        <f>ROUND('[1]表一 (禅城)'!B12/46*54,0)</f>
        <v>0</v>
      </c>
      <c r="C12" s="22"/>
      <c r="D12" s="26" t="s">
        <v>20</v>
      </c>
      <c r="E12" s="25">
        <v>3747</v>
      </c>
      <c r="F12" s="22"/>
    </row>
    <row r="13" spans="1:6" ht="20.100000000000001" customHeight="1">
      <c r="A13" s="24" t="s">
        <v>21</v>
      </c>
      <c r="B13" s="25">
        <f>ROUND('[1]表一 (禅城)'!B13/46*54,0)</f>
        <v>0</v>
      </c>
      <c r="C13" s="22"/>
      <c r="D13" s="26" t="s">
        <v>22</v>
      </c>
      <c r="E13" s="25">
        <v>336</v>
      </c>
      <c r="F13" s="22"/>
    </row>
    <row r="14" spans="1:6" ht="20.100000000000001" customHeight="1">
      <c r="A14" s="24" t="s">
        <v>23</v>
      </c>
      <c r="B14" s="25">
        <f>ROUND('[1]表一 (禅城)'!B14/46*54,0)</f>
        <v>16598</v>
      </c>
      <c r="C14" s="22"/>
      <c r="D14" s="26" t="s">
        <v>24</v>
      </c>
      <c r="E14" s="25">
        <v>734</v>
      </c>
      <c r="F14" s="22"/>
    </row>
    <row r="15" spans="1:6" ht="20.100000000000001" customHeight="1">
      <c r="A15" s="24" t="s">
        <v>25</v>
      </c>
      <c r="B15" s="25">
        <f>ROUND('[1]表一 (禅城)'!B15/46*54,0)</f>
        <v>14140</v>
      </c>
      <c r="C15" s="22"/>
      <c r="D15" s="26" t="s">
        <v>26</v>
      </c>
      <c r="E15" s="25">
        <v>31</v>
      </c>
      <c r="F15" s="22"/>
    </row>
    <row r="16" spans="1:6" ht="20.100000000000001" customHeight="1">
      <c r="A16" s="24" t="s">
        <v>27</v>
      </c>
      <c r="B16" s="25">
        <f>ROUND('[1]表一 (禅城)'!B16/46*54,0)</f>
        <v>5361</v>
      </c>
      <c r="C16" s="22"/>
      <c r="D16" s="26" t="s">
        <v>28</v>
      </c>
      <c r="E16" s="25">
        <v>1828</v>
      </c>
      <c r="F16" s="22"/>
    </row>
    <row r="17" spans="1:6" ht="20.100000000000001" customHeight="1">
      <c r="A17" s="24" t="s">
        <v>29</v>
      </c>
      <c r="B17" s="25">
        <f>ROUND('[1]表一 (禅城)'!B17/46*54,0)</f>
        <v>6885</v>
      </c>
      <c r="C17" s="22"/>
      <c r="D17" s="26" t="s">
        <v>30</v>
      </c>
      <c r="E17" s="25">
        <v>1458</v>
      </c>
      <c r="F17" s="22"/>
    </row>
    <row r="18" spans="1:6" ht="20.100000000000001" customHeight="1">
      <c r="A18" s="24" t="s">
        <v>31</v>
      </c>
      <c r="B18" s="25">
        <f>ROUND('[1]表一 (禅城)'!B18/46*54,0)</f>
        <v>6048</v>
      </c>
      <c r="C18" s="22"/>
      <c r="D18" s="26" t="s">
        <v>32</v>
      </c>
      <c r="E18" s="25">
        <v>3196</v>
      </c>
      <c r="F18" s="22"/>
    </row>
    <row r="19" spans="1:6" ht="20.100000000000001" customHeight="1">
      <c r="A19" s="24" t="s">
        <v>33</v>
      </c>
      <c r="B19" s="25">
        <f>ROUND('[1]表一 (禅城)'!B19/46*54,0)</f>
        <v>5070</v>
      </c>
      <c r="C19" s="22"/>
      <c r="D19" s="26" t="s">
        <v>34</v>
      </c>
      <c r="E19" s="25">
        <v>4297</v>
      </c>
      <c r="F19" s="22"/>
    </row>
    <row r="20" spans="1:6" ht="20.100000000000001" customHeight="1">
      <c r="A20" s="24" t="s">
        <v>35</v>
      </c>
      <c r="B20" s="25">
        <f>ROUND('[1]表一 (禅城)'!B20/46*54,0)</f>
        <v>27</v>
      </c>
      <c r="C20" s="22"/>
      <c r="D20" s="26" t="s">
        <v>36</v>
      </c>
      <c r="E20" s="25"/>
      <c r="F20" s="22"/>
    </row>
    <row r="21" spans="1:6" ht="20.100000000000001" customHeight="1">
      <c r="A21" s="24" t="s">
        <v>37</v>
      </c>
      <c r="B21" s="25">
        <f>ROUND('[1]表一 (禅城)'!B21/46*54,0)</f>
        <v>16166</v>
      </c>
      <c r="C21" s="22"/>
      <c r="D21" s="26" t="s">
        <v>38</v>
      </c>
      <c r="E21" s="25">
        <v>326</v>
      </c>
      <c r="F21" s="22"/>
    </row>
    <row r="22" spans="1:6" ht="20.100000000000001" customHeight="1">
      <c r="A22" s="24" t="s">
        <v>39</v>
      </c>
      <c r="B22" s="25">
        <f>ROUND('[1]表一 (禅城)'!B22/46*54,0)</f>
        <v>0</v>
      </c>
      <c r="C22" s="22"/>
      <c r="D22" s="26" t="s">
        <v>40</v>
      </c>
      <c r="E22" s="25">
        <v>639</v>
      </c>
      <c r="F22" s="22"/>
    </row>
    <row r="23" spans="1:6" ht="20.100000000000001" customHeight="1">
      <c r="A23" s="24" t="s">
        <v>41</v>
      </c>
      <c r="B23" s="25">
        <f>ROUND('[1]表一 (禅城)'!B23/46*54,0)</f>
        <v>0</v>
      </c>
      <c r="C23" s="22"/>
      <c r="D23" s="26" t="s">
        <v>42</v>
      </c>
      <c r="E23" s="25">
        <v>513</v>
      </c>
      <c r="F23" s="22"/>
    </row>
    <row r="24" spans="1:6" ht="20.100000000000001" customHeight="1">
      <c r="A24" s="10" t="s">
        <v>43</v>
      </c>
      <c r="B24" s="22">
        <f>SUM(B25:B30)</f>
        <v>29328</v>
      </c>
      <c r="C24" s="22"/>
      <c r="D24" s="26" t="s">
        <v>44</v>
      </c>
      <c r="E24" s="25"/>
      <c r="F24" s="22"/>
    </row>
    <row r="25" spans="1:6" ht="20.100000000000001" customHeight="1">
      <c r="A25" s="24" t="s">
        <v>45</v>
      </c>
      <c r="B25" s="22">
        <v>1501</v>
      </c>
      <c r="C25" s="22"/>
      <c r="D25" s="26" t="s">
        <v>46</v>
      </c>
      <c r="E25" s="25"/>
      <c r="F25" s="22"/>
    </row>
    <row r="26" spans="1:6" ht="20.100000000000001" customHeight="1">
      <c r="A26" s="24" t="s">
        <v>47</v>
      </c>
      <c r="B26" s="22">
        <v>12795</v>
      </c>
      <c r="C26" s="22"/>
      <c r="D26" s="26" t="s">
        <v>48</v>
      </c>
      <c r="E26" s="25">
        <v>195</v>
      </c>
      <c r="F26" s="22"/>
    </row>
    <row r="27" spans="1:6" ht="20.100000000000001" customHeight="1">
      <c r="A27" s="24" t="s">
        <v>49</v>
      </c>
      <c r="B27" s="22">
        <v>6332</v>
      </c>
      <c r="C27" s="22"/>
      <c r="D27" s="26" t="s">
        <v>50</v>
      </c>
      <c r="E27" s="25">
        <v>1810</v>
      </c>
      <c r="F27" s="22"/>
    </row>
    <row r="28" spans="1:6" ht="20.100000000000001" customHeight="1">
      <c r="A28" s="24" t="s">
        <v>51</v>
      </c>
      <c r="B28" s="22">
        <v>5700</v>
      </c>
      <c r="C28" s="22"/>
      <c r="D28" s="26" t="s">
        <v>52</v>
      </c>
      <c r="E28" s="25"/>
      <c r="F28" s="22"/>
    </row>
    <row r="29" spans="1:6" ht="20.100000000000001" customHeight="1">
      <c r="A29" s="24" t="s">
        <v>53</v>
      </c>
      <c r="B29" s="22"/>
      <c r="C29" s="22"/>
      <c r="D29" s="26" t="s">
        <v>54</v>
      </c>
      <c r="E29" s="25">
        <v>146</v>
      </c>
      <c r="F29" s="22"/>
    </row>
    <row r="30" spans="1:6" ht="20.100000000000001" customHeight="1">
      <c r="A30" s="24" t="s">
        <v>55</v>
      </c>
      <c r="B30" s="22">
        <v>3000</v>
      </c>
      <c r="C30" s="22"/>
      <c r="D30" s="26" t="s">
        <v>56</v>
      </c>
      <c r="E30" s="25">
        <v>815</v>
      </c>
      <c r="F30" s="22"/>
    </row>
    <row r="31" spans="1:6" ht="20.100000000000001" customHeight="1">
      <c r="A31" s="10" t="s">
        <v>57</v>
      </c>
      <c r="B31" s="22"/>
      <c r="C31" s="22"/>
      <c r="D31" s="26" t="s">
        <v>58</v>
      </c>
      <c r="E31" s="25">
        <v>415</v>
      </c>
      <c r="F31" s="22"/>
    </row>
    <row r="32" spans="1:6" ht="20.100000000000001" customHeight="1">
      <c r="A32" s="10" t="s">
        <v>0</v>
      </c>
      <c r="B32" s="22"/>
      <c r="C32" s="22"/>
      <c r="D32" s="26" t="s">
        <v>59</v>
      </c>
      <c r="E32" s="25">
        <v>7755</v>
      </c>
      <c r="F32" s="22"/>
    </row>
    <row r="33" spans="1:6" ht="20.100000000000001" customHeight="1">
      <c r="A33" s="24" t="s">
        <v>0</v>
      </c>
      <c r="B33" s="22"/>
      <c r="C33" s="22"/>
      <c r="D33" s="26" t="s">
        <v>60</v>
      </c>
      <c r="E33" s="25">
        <v>807</v>
      </c>
      <c r="F33" s="22"/>
    </row>
    <row r="34" spans="1:6" ht="20.100000000000001" customHeight="1">
      <c r="A34" s="27"/>
      <c r="B34" s="22"/>
      <c r="C34" s="22"/>
      <c r="D34" s="26" t="s">
        <v>61</v>
      </c>
      <c r="E34" s="25">
        <v>1963</v>
      </c>
      <c r="F34" s="22"/>
    </row>
    <row r="35" spans="1:6" ht="20.100000000000001" customHeight="1">
      <c r="A35" s="27"/>
      <c r="B35" s="22"/>
      <c r="C35" s="22"/>
      <c r="D35" s="26" t="s">
        <v>62</v>
      </c>
      <c r="E35" s="25"/>
      <c r="F35" s="22"/>
    </row>
    <row r="36" spans="1:6" ht="20.100000000000001" customHeight="1">
      <c r="A36" s="27"/>
      <c r="B36" s="22"/>
      <c r="C36" s="22"/>
      <c r="D36" s="23" t="s">
        <v>63</v>
      </c>
      <c r="E36" s="22">
        <f>SUM(E37:E38)</f>
        <v>0</v>
      </c>
      <c r="F36" s="22"/>
    </row>
    <row r="37" spans="1:6" ht="20.100000000000001" customHeight="1">
      <c r="A37" s="27"/>
      <c r="B37" s="22"/>
      <c r="C37" s="22"/>
      <c r="D37" s="26" t="s">
        <v>64</v>
      </c>
      <c r="E37" s="22"/>
      <c r="F37" s="22"/>
    </row>
    <row r="38" spans="1:6" ht="20.100000000000001" customHeight="1">
      <c r="A38" s="24"/>
      <c r="B38" s="22"/>
      <c r="C38" s="22"/>
      <c r="D38" s="26" t="s">
        <v>65</v>
      </c>
      <c r="E38" s="22"/>
      <c r="F38" s="22"/>
    </row>
    <row r="39" spans="1:6" ht="20.100000000000001" customHeight="1">
      <c r="A39" s="24"/>
      <c r="B39" s="22"/>
      <c r="C39" s="22"/>
      <c r="D39" s="23" t="s">
        <v>66</v>
      </c>
      <c r="E39" s="22">
        <v>1847</v>
      </c>
      <c r="F39" s="22"/>
    </row>
    <row r="40" spans="1:6" ht="20.100000000000001" customHeight="1">
      <c r="A40" s="24"/>
      <c r="B40" s="22"/>
      <c r="C40" s="22"/>
      <c r="D40" s="23" t="s">
        <v>67</v>
      </c>
      <c r="E40" s="22">
        <f>SUM(E41:E51)</f>
        <v>64380</v>
      </c>
      <c r="F40" s="22"/>
    </row>
    <row r="41" spans="1:6" ht="20.100000000000001" customHeight="1">
      <c r="A41" s="24"/>
      <c r="B41" s="22"/>
      <c r="C41" s="22"/>
      <c r="D41" s="26" t="s">
        <v>68</v>
      </c>
      <c r="E41" s="25">
        <v>8762</v>
      </c>
      <c r="F41" s="22"/>
    </row>
    <row r="42" spans="1:6" ht="20.100000000000001" customHeight="1">
      <c r="A42" s="24"/>
      <c r="B42" s="22"/>
      <c r="C42" s="22"/>
      <c r="D42" s="26" t="s">
        <v>69</v>
      </c>
      <c r="E42" s="25">
        <v>31902</v>
      </c>
      <c r="F42" s="22"/>
    </row>
    <row r="43" spans="1:6" ht="20.100000000000001" customHeight="1">
      <c r="A43" s="24"/>
      <c r="B43" s="22"/>
      <c r="C43" s="22"/>
      <c r="D43" s="26" t="s">
        <v>70</v>
      </c>
      <c r="E43" s="25">
        <v>413</v>
      </c>
      <c r="F43" s="22"/>
    </row>
    <row r="44" spans="1:6" ht="20.100000000000001" customHeight="1">
      <c r="A44" s="24"/>
      <c r="B44" s="22"/>
      <c r="C44" s="22"/>
      <c r="D44" s="26" t="s">
        <v>71</v>
      </c>
      <c r="E44" s="25">
        <v>3204</v>
      </c>
      <c r="F44" s="22"/>
    </row>
    <row r="45" spans="1:6" ht="20.100000000000001" customHeight="1">
      <c r="A45" s="24"/>
      <c r="B45" s="22"/>
      <c r="C45" s="22"/>
      <c r="D45" s="26" t="s">
        <v>72</v>
      </c>
      <c r="E45" s="25">
        <v>6299</v>
      </c>
      <c r="F45" s="22"/>
    </row>
    <row r="46" spans="1:6" ht="20.100000000000001" customHeight="1">
      <c r="A46" s="24"/>
      <c r="B46" s="22"/>
      <c r="C46" s="22"/>
      <c r="D46" s="26" t="s">
        <v>73</v>
      </c>
      <c r="E46" s="25">
        <v>2258</v>
      </c>
      <c r="F46" s="22"/>
    </row>
    <row r="47" spans="1:6" ht="20.100000000000001" customHeight="1">
      <c r="A47" s="24"/>
      <c r="B47" s="22"/>
      <c r="C47" s="22"/>
      <c r="D47" s="26" t="s">
        <v>74</v>
      </c>
      <c r="E47" s="25">
        <v>8797</v>
      </c>
      <c r="F47" s="22"/>
    </row>
    <row r="48" spans="1:6" ht="20.100000000000001" customHeight="1">
      <c r="A48" s="24"/>
      <c r="B48" s="22"/>
      <c r="C48" s="22"/>
      <c r="D48" s="26" t="s">
        <v>75</v>
      </c>
      <c r="E48" s="25">
        <v>2745</v>
      </c>
      <c r="F48" s="22"/>
    </row>
    <row r="49" spans="1:6" ht="20.100000000000001" customHeight="1">
      <c r="A49" s="24"/>
      <c r="B49" s="22"/>
      <c r="C49" s="22"/>
      <c r="D49" s="26" t="s">
        <v>76</v>
      </c>
      <c r="E49" s="25"/>
      <c r="F49" s="22"/>
    </row>
    <row r="50" spans="1:6" ht="20.100000000000001" customHeight="1">
      <c r="A50" s="24"/>
      <c r="B50" s="22"/>
      <c r="C50" s="22"/>
      <c r="D50" s="26" t="s">
        <v>77</v>
      </c>
      <c r="E50" s="25"/>
      <c r="F50" s="22"/>
    </row>
    <row r="51" spans="1:6" ht="20.100000000000001" customHeight="1">
      <c r="A51" s="24"/>
      <c r="B51" s="22"/>
      <c r="C51" s="22"/>
      <c r="D51" s="26" t="s">
        <v>78</v>
      </c>
      <c r="E51" s="25"/>
      <c r="F51" s="22"/>
    </row>
    <row r="52" spans="1:6" ht="20.100000000000001" customHeight="1">
      <c r="A52" s="24"/>
      <c r="B52" s="22"/>
      <c r="C52" s="22"/>
      <c r="D52" s="23" t="s">
        <v>79</v>
      </c>
      <c r="E52" s="22">
        <f>SUM(E53:E62)</f>
        <v>41106</v>
      </c>
      <c r="F52" s="22"/>
    </row>
    <row r="53" spans="1:6" ht="20.100000000000001" customHeight="1">
      <c r="A53" s="24"/>
      <c r="B53" s="22"/>
      <c r="C53" s="22"/>
      <c r="D53" s="26" t="s">
        <v>80</v>
      </c>
      <c r="E53" s="25">
        <v>2039</v>
      </c>
      <c r="F53" s="22"/>
    </row>
    <row r="54" spans="1:6" ht="20.100000000000001" customHeight="1">
      <c r="A54" s="24"/>
      <c r="B54" s="22"/>
      <c r="C54" s="22"/>
      <c r="D54" s="26" t="s">
        <v>81</v>
      </c>
      <c r="E54" s="25">
        <v>22861</v>
      </c>
      <c r="F54" s="22"/>
    </row>
    <row r="55" spans="1:6" ht="20.100000000000001" customHeight="1">
      <c r="A55" s="24"/>
      <c r="B55" s="22"/>
      <c r="C55" s="22"/>
      <c r="D55" s="26" t="s">
        <v>82</v>
      </c>
      <c r="E55" s="25">
        <v>8221</v>
      </c>
      <c r="F55" s="22"/>
    </row>
    <row r="56" spans="1:6" ht="20.100000000000001" customHeight="1">
      <c r="A56" s="24"/>
      <c r="B56" s="22"/>
      <c r="C56" s="22"/>
      <c r="D56" s="26" t="s">
        <v>83</v>
      </c>
      <c r="E56" s="25"/>
      <c r="F56" s="22"/>
    </row>
    <row r="57" spans="1:6" ht="20.100000000000001" customHeight="1">
      <c r="A57" s="24"/>
      <c r="B57" s="22"/>
      <c r="C57" s="22"/>
      <c r="D57" s="26" t="s">
        <v>84</v>
      </c>
      <c r="E57" s="25">
        <v>701</v>
      </c>
      <c r="F57" s="22"/>
    </row>
    <row r="58" spans="1:6" ht="20.100000000000001" customHeight="1">
      <c r="A58" s="24"/>
      <c r="B58" s="22"/>
      <c r="C58" s="22"/>
      <c r="D58" s="26" t="s">
        <v>85</v>
      </c>
      <c r="E58" s="25"/>
      <c r="F58" s="22"/>
    </row>
    <row r="59" spans="1:6" ht="20.100000000000001" customHeight="1">
      <c r="A59" s="24"/>
      <c r="B59" s="22"/>
      <c r="C59" s="22"/>
      <c r="D59" s="26" t="s">
        <v>86</v>
      </c>
      <c r="E59" s="25">
        <v>1050</v>
      </c>
      <c r="F59" s="22"/>
    </row>
    <row r="60" spans="1:6" ht="20.100000000000001" customHeight="1">
      <c r="A60" s="10"/>
      <c r="B60" s="22"/>
      <c r="C60" s="22"/>
      <c r="D60" s="26" t="s">
        <v>87</v>
      </c>
      <c r="E60" s="25">
        <v>3894</v>
      </c>
      <c r="F60" s="22"/>
    </row>
    <row r="61" spans="1:6" ht="20.100000000000001" customHeight="1">
      <c r="A61" s="10"/>
      <c r="B61" s="22"/>
      <c r="C61" s="22"/>
      <c r="D61" s="26" t="s">
        <v>88</v>
      </c>
      <c r="E61" s="25">
        <v>388</v>
      </c>
      <c r="F61" s="22"/>
    </row>
    <row r="62" spans="1:6" ht="20.100000000000001" customHeight="1">
      <c r="A62" s="10"/>
      <c r="B62" s="22"/>
      <c r="C62" s="22"/>
      <c r="D62" s="26" t="s">
        <v>89</v>
      </c>
      <c r="E62" s="25">
        <v>1952</v>
      </c>
      <c r="F62" s="22"/>
    </row>
    <row r="63" spans="1:6" ht="20.100000000000001" customHeight="1">
      <c r="A63" s="10"/>
      <c r="B63" s="22"/>
      <c r="C63" s="22"/>
      <c r="D63" s="23" t="s">
        <v>90</v>
      </c>
      <c r="E63" s="28">
        <f>SUM(E64:E72)</f>
        <v>14392</v>
      </c>
      <c r="F63" s="22"/>
    </row>
    <row r="64" spans="1:6" ht="20.100000000000001" customHeight="1">
      <c r="A64" s="10"/>
      <c r="B64" s="22"/>
      <c r="C64" s="22"/>
      <c r="D64" s="26" t="s">
        <v>91</v>
      </c>
      <c r="E64" s="25">
        <v>1119</v>
      </c>
      <c r="F64" s="22"/>
    </row>
    <row r="65" spans="1:6" ht="20.100000000000001" customHeight="1">
      <c r="A65" s="10"/>
      <c r="B65" s="22"/>
      <c r="C65" s="22"/>
      <c r="D65" s="26" t="s">
        <v>92</v>
      </c>
      <c r="E65" s="25"/>
      <c r="F65" s="22"/>
    </row>
    <row r="66" spans="1:6" ht="20.100000000000001" customHeight="1">
      <c r="A66" s="10"/>
      <c r="B66" s="22"/>
      <c r="C66" s="22"/>
      <c r="D66" s="26" t="s">
        <v>93</v>
      </c>
      <c r="E66" s="25"/>
      <c r="F66" s="22"/>
    </row>
    <row r="67" spans="1:6" ht="20.100000000000001" customHeight="1">
      <c r="A67" s="10"/>
      <c r="B67" s="22"/>
      <c r="C67" s="22"/>
      <c r="D67" s="26" t="s">
        <v>94</v>
      </c>
      <c r="E67" s="25">
        <v>12829</v>
      </c>
      <c r="F67" s="22"/>
    </row>
    <row r="68" spans="1:6" ht="20.100000000000001" customHeight="1">
      <c r="A68" s="10"/>
      <c r="B68" s="22"/>
      <c r="C68" s="22"/>
      <c r="D68" s="26" t="s">
        <v>95</v>
      </c>
      <c r="E68" s="25"/>
      <c r="F68" s="22"/>
    </row>
    <row r="69" spans="1:6" ht="20.100000000000001" customHeight="1">
      <c r="A69" s="10"/>
      <c r="B69" s="22"/>
      <c r="C69" s="22"/>
      <c r="D69" s="26" t="s">
        <v>96</v>
      </c>
      <c r="E69" s="25"/>
      <c r="F69" s="22"/>
    </row>
    <row r="70" spans="1:6" ht="20.100000000000001" customHeight="1">
      <c r="A70" s="10"/>
      <c r="B70" s="22"/>
      <c r="C70" s="22"/>
      <c r="D70" s="26" t="s">
        <v>97</v>
      </c>
      <c r="E70" s="25">
        <v>444</v>
      </c>
      <c r="F70" s="22"/>
    </row>
    <row r="71" spans="1:6" ht="20.100000000000001" customHeight="1">
      <c r="A71" s="10"/>
      <c r="B71" s="22"/>
      <c r="C71" s="22"/>
      <c r="D71" s="26" t="s">
        <v>98</v>
      </c>
      <c r="E71" s="25"/>
      <c r="F71" s="22"/>
    </row>
    <row r="72" spans="1:6" ht="20.100000000000001" customHeight="1">
      <c r="A72" s="10"/>
      <c r="B72" s="22"/>
      <c r="C72" s="22"/>
      <c r="D72" s="26" t="s">
        <v>99</v>
      </c>
      <c r="E72" s="25"/>
      <c r="F72" s="22"/>
    </row>
    <row r="73" spans="1:6" ht="20.100000000000001" customHeight="1">
      <c r="A73" s="10"/>
      <c r="B73" s="22"/>
      <c r="C73" s="22"/>
      <c r="D73" s="23" t="s">
        <v>100</v>
      </c>
      <c r="E73" s="22">
        <f>SUM(E74:E79)</f>
        <v>17903</v>
      </c>
      <c r="F73" s="22"/>
    </row>
    <row r="74" spans="1:6" ht="20.100000000000001" customHeight="1">
      <c r="A74" s="10"/>
      <c r="B74" s="22"/>
      <c r="C74" s="22"/>
      <c r="D74" s="26" t="s">
        <v>101</v>
      </c>
      <c r="E74" s="25">
        <v>5697</v>
      </c>
      <c r="F74" s="22"/>
    </row>
    <row r="75" spans="1:6" ht="20.100000000000001" customHeight="1">
      <c r="A75" s="10"/>
      <c r="B75" s="22"/>
      <c r="C75" s="22"/>
      <c r="D75" s="26" t="s">
        <v>102</v>
      </c>
      <c r="E75" s="25">
        <v>348</v>
      </c>
      <c r="F75" s="22"/>
    </row>
    <row r="76" spans="1:6" ht="20.100000000000001" customHeight="1">
      <c r="A76" s="10"/>
      <c r="B76" s="22"/>
      <c r="C76" s="22"/>
      <c r="D76" s="26" t="s">
        <v>103</v>
      </c>
      <c r="E76" s="25">
        <v>11858</v>
      </c>
      <c r="F76" s="22"/>
    </row>
    <row r="77" spans="1:6" ht="20.100000000000001" customHeight="1">
      <c r="A77" s="10"/>
      <c r="B77" s="22"/>
      <c r="C77" s="22"/>
      <c r="D77" s="26" t="s">
        <v>104</v>
      </c>
      <c r="E77" s="25"/>
      <c r="F77" s="22"/>
    </row>
    <row r="78" spans="1:6" ht="20.100000000000001" customHeight="1">
      <c r="A78" s="10"/>
      <c r="B78" s="22"/>
      <c r="C78" s="22"/>
      <c r="D78" s="26" t="s">
        <v>105</v>
      </c>
      <c r="E78" s="25"/>
      <c r="F78" s="22"/>
    </row>
    <row r="79" spans="1:6" ht="20.100000000000001" customHeight="1">
      <c r="A79" s="10"/>
      <c r="B79" s="22"/>
      <c r="C79" s="22"/>
      <c r="D79" s="26" t="s">
        <v>106</v>
      </c>
      <c r="E79" s="25"/>
      <c r="F79" s="22"/>
    </row>
    <row r="80" spans="1:6" ht="20.100000000000001" customHeight="1">
      <c r="A80" s="10"/>
      <c r="B80" s="22"/>
      <c r="C80" s="22"/>
      <c r="D80" s="23" t="s">
        <v>107</v>
      </c>
      <c r="E80" s="22">
        <f>SUM(E81:E98)</f>
        <v>31911</v>
      </c>
      <c r="F80" s="22"/>
    </row>
    <row r="81" spans="1:6" ht="20.100000000000001" customHeight="1">
      <c r="A81" s="10"/>
      <c r="B81" s="22"/>
      <c r="C81" s="22"/>
      <c r="D81" s="26" t="s">
        <v>108</v>
      </c>
      <c r="E81" s="25">
        <v>2696</v>
      </c>
      <c r="F81" s="22"/>
    </row>
    <row r="82" spans="1:6" ht="20.100000000000001" customHeight="1">
      <c r="A82" s="10"/>
      <c r="B82" s="22"/>
      <c r="C82" s="22"/>
      <c r="D82" s="26" t="s">
        <v>109</v>
      </c>
      <c r="E82" s="25">
        <v>1993</v>
      </c>
      <c r="F82" s="22"/>
    </row>
    <row r="83" spans="1:6" ht="20.100000000000001" customHeight="1">
      <c r="A83" s="10"/>
      <c r="B83" s="22"/>
      <c r="C83" s="22"/>
      <c r="D83" s="26" t="s">
        <v>110</v>
      </c>
      <c r="E83" s="25"/>
      <c r="F83" s="22"/>
    </row>
    <row r="84" spans="1:6" ht="20.100000000000001" customHeight="1">
      <c r="A84" s="10"/>
      <c r="B84" s="22"/>
      <c r="C84" s="22"/>
      <c r="D84" s="26" t="s">
        <v>111</v>
      </c>
      <c r="E84" s="25">
        <v>18841</v>
      </c>
      <c r="F84" s="22"/>
    </row>
    <row r="85" spans="1:6" ht="20.100000000000001" customHeight="1">
      <c r="A85" s="10"/>
      <c r="B85" s="22"/>
      <c r="C85" s="22"/>
      <c r="D85" s="26" t="s">
        <v>112</v>
      </c>
      <c r="E85" s="25"/>
      <c r="F85" s="22"/>
    </row>
    <row r="86" spans="1:6" ht="20.100000000000001" customHeight="1">
      <c r="A86" s="10"/>
      <c r="B86" s="22"/>
      <c r="C86" s="22"/>
      <c r="D86" s="26" t="s">
        <v>113</v>
      </c>
      <c r="E86" s="25">
        <v>769</v>
      </c>
      <c r="F86" s="22"/>
    </row>
    <row r="87" spans="1:6" ht="20.100000000000001" customHeight="1">
      <c r="A87" s="10"/>
      <c r="B87" s="22"/>
      <c r="C87" s="22"/>
      <c r="D87" s="26" t="s">
        <v>114</v>
      </c>
      <c r="E87" s="25">
        <v>211</v>
      </c>
      <c r="F87" s="22"/>
    </row>
    <row r="88" spans="1:6" ht="20.100000000000001" customHeight="1">
      <c r="A88" s="10"/>
      <c r="B88" s="22"/>
      <c r="C88" s="22"/>
      <c r="D88" s="26" t="s">
        <v>115</v>
      </c>
      <c r="E88" s="25">
        <v>440</v>
      </c>
      <c r="F88" s="22"/>
    </row>
    <row r="89" spans="1:6" ht="20.100000000000001" customHeight="1">
      <c r="A89" s="10"/>
      <c r="B89" s="22"/>
      <c r="C89" s="22"/>
      <c r="D89" s="26" t="s">
        <v>116</v>
      </c>
      <c r="E89" s="25">
        <v>1473</v>
      </c>
      <c r="F89" s="22"/>
    </row>
    <row r="90" spans="1:6" ht="20.100000000000001" customHeight="1">
      <c r="A90" s="10"/>
      <c r="B90" s="22"/>
      <c r="C90" s="22"/>
      <c r="D90" s="26" t="s">
        <v>117</v>
      </c>
      <c r="E90" s="25">
        <v>483</v>
      </c>
      <c r="F90" s="22"/>
    </row>
    <row r="91" spans="1:6" ht="20.100000000000001" customHeight="1">
      <c r="A91" s="10"/>
      <c r="B91" s="22"/>
      <c r="C91" s="22"/>
      <c r="D91" s="26" t="s">
        <v>118</v>
      </c>
      <c r="E91" s="25"/>
      <c r="F91" s="22"/>
    </row>
    <row r="92" spans="1:6" ht="20.100000000000001" customHeight="1">
      <c r="A92" s="10"/>
      <c r="B92" s="22"/>
      <c r="C92" s="22"/>
      <c r="D92" s="26" t="s">
        <v>119</v>
      </c>
      <c r="E92" s="25">
        <v>181</v>
      </c>
      <c r="F92" s="22"/>
    </row>
    <row r="93" spans="1:6" ht="20.100000000000001" customHeight="1">
      <c r="A93" s="10"/>
      <c r="B93" s="22"/>
      <c r="C93" s="22"/>
      <c r="D93" s="26" t="s">
        <v>120</v>
      </c>
      <c r="E93" s="25">
        <v>180</v>
      </c>
      <c r="F93" s="22"/>
    </row>
    <row r="94" spans="1:6" ht="20.100000000000001" customHeight="1">
      <c r="A94" s="10"/>
      <c r="B94" s="22"/>
      <c r="C94" s="22"/>
      <c r="D94" s="26" t="s">
        <v>121</v>
      </c>
      <c r="E94" s="25">
        <v>67</v>
      </c>
      <c r="F94" s="22"/>
    </row>
    <row r="95" spans="1:6" ht="20.100000000000001" customHeight="1">
      <c r="A95" s="10"/>
      <c r="B95" s="22"/>
      <c r="C95" s="22"/>
      <c r="D95" s="26" t="s">
        <v>122</v>
      </c>
      <c r="E95" s="25"/>
      <c r="F95" s="22"/>
    </row>
    <row r="96" spans="1:6" ht="20.100000000000001" customHeight="1">
      <c r="A96" s="10"/>
      <c r="B96" s="22"/>
      <c r="C96" s="22"/>
      <c r="D96" s="26" t="s">
        <v>123</v>
      </c>
      <c r="E96" s="25"/>
      <c r="F96" s="22"/>
    </row>
    <row r="97" spans="1:6" ht="20.100000000000001" customHeight="1">
      <c r="A97" s="10"/>
      <c r="B97" s="22"/>
      <c r="C97" s="22"/>
      <c r="D97" s="26" t="s">
        <v>124</v>
      </c>
      <c r="E97" s="25"/>
      <c r="F97" s="22"/>
    </row>
    <row r="98" spans="1:6" ht="20.100000000000001" customHeight="1">
      <c r="A98" s="10"/>
      <c r="B98" s="22"/>
      <c r="C98" s="22"/>
      <c r="D98" s="26" t="s">
        <v>125</v>
      </c>
      <c r="E98" s="25">
        <v>4577</v>
      </c>
      <c r="F98" s="22"/>
    </row>
    <row r="99" spans="1:6" ht="20.100000000000001" customHeight="1">
      <c r="A99" s="10"/>
      <c r="B99" s="22"/>
      <c r="C99" s="22"/>
      <c r="D99" s="23" t="s">
        <v>126</v>
      </c>
      <c r="E99" s="22">
        <f>SUM(E100:E110)</f>
        <v>17742</v>
      </c>
      <c r="F99" s="22"/>
    </row>
    <row r="100" spans="1:6" ht="20.100000000000001" customHeight="1">
      <c r="A100" s="10"/>
      <c r="B100" s="22"/>
      <c r="C100" s="22"/>
      <c r="D100" s="26" t="s">
        <v>127</v>
      </c>
      <c r="E100" s="25">
        <v>1112</v>
      </c>
      <c r="F100" s="22"/>
    </row>
    <row r="101" spans="1:6" ht="20.100000000000001" customHeight="1">
      <c r="A101" s="10"/>
      <c r="B101" s="22"/>
      <c r="C101" s="22"/>
      <c r="D101" s="26" t="s">
        <v>128</v>
      </c>
      <c r="E101" s="25">
        <v>350</v>
      </c>
      <c r="F101" s="22"/>
    </row>
    <row r="102" spans="1:6" ht="20.100000000000001" customHeight="1">
      <c r="A102" s="10"/>
      <c r="B102" s="22"/>
      <c r="C102" s="22"/>
      <c r="D102" s="26" t="s">
        <v>129</v>
      </c>
      <c r="E102" s="25">
        <v>1030</v>
      </c>
      <c r="F102" s="22"/>
    </row>
    <row r="103" spans="1:6" ht="20.100000000000001" customHeight="1">
      <c r="A103" s="10"/>
      <c r="B103" s="22"/>
      <c r="C103" s="22"/>
      <c r="D103" s="26" t="s">
        <v>130</v>
      </c>
      <c r="E103" s="25">
        <v>8997</v>
      </c>
      <c r="F103" s="22"/>
    </row>
    <row r="104" spans="1:6" ht="20.100000000000001" customHeight="1">
      <c r="A104" s="10"/>
      <c r="B104" s="22"/>
      <c r="C104" s="22"/>
      <c r="D104" s="26" t="s">
        <v>131</v>
      </c>
      <c r="E104" s="25">
        <v>3410</v>
      </c>
      <c r="F104" s="22"/>
    </row>
    <row r="105" spans="1:6" ht="20.100000000000001" customHeight="1">
      <c r="A105" s="10"/>
      <c r="B105" s="22"/>
      <c r="C105" s="22"/>
      <c r="D105" s="26" t="s">
        <v>132</v>
      </c>
      <c r="E105" s="25">
        <v>607</v>
      </c>
      <c r="F105" s="22"/>
    </row>
    <row r="106" spans="1:6" ht="20.100000000000001" customHeight="1">
      <c r="A106" s="10"/>
      <c r="B106" s="22"/>
      <c r="C106" s="22"/>
      <c r="D106" s="26" t="s">
        <v>133</v>
      </c>
      <c r="E106" s="25">
        <v>185</v>
      </c>
      <c r="F106" s="22"/>
    </row>
    <row r="107" spans="1:6" ht="20.100000000000001" customHeight="1">
      <c r="A107" s="10"/>
      <c r="B107" s="22"/>
      <c r="C107" s="22"/>
      <c r="D107" s="26" t="s">
        <v>134</v>
      </c>
      <c r="E107" s="25"/>
      <c r="F107" s="22"/>
    </row>
    <row r="108" spans="1:6" ht="20.100000000000001" customHeight="1">
      <c r="A108" s="10"/>
      <c r="B108" s="22"/>
      <c r="C108" s="22"/>
      <c r="D108" s="26" t="s">
        <v>135</v>
      </c>
      <c r="E108" s="25"/>
      <c r="F108" s="22"/>
    </row>
    <row r="109" spans="1:6" ht="20.100000000000001" customHeight="1">
      <c r="A109" s="10"/>
      <c r="B109" s="22"/>
      <c r="C109" s="22"/>
      <c r="D109" s="23" t="s">
        <v>136</v>
      </c>
      <c r="E109" s="25">
        <v>471</v>
      </c>
      <c r="F109" s="22"/>
    </row>
    <row r="110" spans="1:6" ht="20.100000000000001" customHeight="1">
      <c r="A110" s="10"/>
      <c r="B110" s="22"/>
      <c r="C110" s="22"/>
      <c r="D110" s="26" t="s">
        <v>137</v>
      </c>
      <c r="E110" s="25">
        <v>1580</v>
      </c>
      <c r="F110" s="22"/>
    </row>
    <row r="111" spans="1:6" ht="20.100000000000001" customHeight="1">
      <c r="A111" s="10"/>
      <c r="B111" s="22"/>
      <c r="C111" s="22"/>
      <c r="D111" s="23" t="s">
        <v>138</v>
      </c>
      <c r="E111" s="22">
        <f>SUM(E112:E126)</f>
        <v>24109</v>
      </c>
      <c r="F111" s="22"/>
    </row>
    <row r="112" spans="1:6" ht="20.100000000000001" customHeight="1">
      <c r="A112" s="10"/>
      <c r="B112" s="22"/>
      <c r="C112" s="22"/>
      <c r="D112" s="26" t="s">
        <v>139</v>
      </c>
      <c r="E112" s="25">
        <v>1924</v>
      </c>
      <c r="F112" s="22"/>
    </row>
    <row r="113" spans="1:6" ht="20.100000000000001" customHeight="1">
      <c r="A113" s="10"/>
      <c r="B113" s="22"/>
      <c r="C113" s="22"/>
      <c r="D113" s="26" t="s">
        <v>140</v>
      </c>
      <c r="E113" s="25"/>
      <c r="F113" s="22"/>
    </row>
    <row r="114" spans="1:6" ht="20.100000000000001" customHeight="1">
      <c r="A114" s="10"/>
      <c r="B114" s="22"/>
      <c r="C114" s="22"/>
      <c r="D114" s="26" t="s">
        <v>141</v>
      </c>
      <c r="E114" s="25">
        <v>20639</v>
      </c>
      <c r="F114" s="22"/>
    </row>
    <row r="115" spans="1:6" ht="20.100000000000001" customHeight="1">
      <c r="A115" s="10"/>
      <c r="B115" s="22"/>
      <c r="C115" s="22"/>
      <c r="D115" s="26" t="s">
        <v>142</v>
      </c>
      <c r="E115" s="25"/>
      <c r="F115" s="22"/>
    </row>
    <row r="116" spans="1:6" ht="20.100000000000001" customHeight="1">
      <c r="A116" s="10"/>
      <c r="B116" s="22"/>
      <c r="C116" s="22"/>
      <c r="D116" s="26" t="s">
        <v>143</v>
      </c>
      <c r="E116" s="25"/>
      <c r="F116" s="22"/>
    </row>
    <row r="117" spans="1:6" ht="20.100000000000001" customHeight="1">
      <c r="A117" s="10"/>
      <c r="B117" s="22"/>
      <c r="C117" s="22"/>
      <c r="D117" s="26" t="s">
        <v>144</v>
      </c>
      <c r="E117" s="25"/>
      <c r="F117" s="22"/>
    </row>
    <row r="118" spans="1:6" ht="20.100000000000001" customHeight="1">
      <c r="A118" s="10"/>
      <c r="B118" s="22"/>
      <c r="C118" s="22"/>
      <c r="D118" s="26" t="s">
        <v>145</v>
      </c>
      <c r="E118" s="25"/>
      <c r="F118" s="22"/>
    </row>
    <row r="119" spans="1:6" ht="20.100000000000001" customHeight="1">
      <c r="A119" s="10"/>
      <c r="B119" s="22"/>
      <c r="C119" s="22"/>
      <c r="D119" s="26" t="s">
        <v>146</v>
      </c>
      <c r="E119" s="25"/>
      <c r="F119" s="22"/>
    </row>
    <row r="120" spans="1:6" ht="20.100000000000001" customHeight="1">
      <c r="A120" s="10"/>
      <c r="B120" s="22"/>
      <c r="C120" s="22"/>
      <c r="D120" s="26" t="s">
        <v>147</v>
      </c>
      <c r="E120" s="25"/>
      <c r="F120" s="22"/>
    </row>
    <row r="121" spans="1:6" ht="20.100000000000001" customHeight="1">
      <c r="A121" s="10"/>
      <c r="B121" s="22"/>
      <c r="C121" s="22"/>
      <c r="D121" s="23" t="s">
        <v>148</v>
      </c>
      <c r="E121" s="25"/>
      <c r="F121" s="22"/>
    </row>
    <row r="122" spans="1:6" ht="20.100000000000001" customHeight="1">
      <c r="A122" s="10"/>
      <c r="B122" s="22"/>
      <c r="C122" s="22"/>
      <c r="D122" s="23" t="s">
        <v>149</v>
      </c>
      <c r="E122" s="25">
        <v>546</v>
      </c>
      <c r="F122" s="22"/>
    </row>
    <row r="123" spans="1:6" ht="20.100000000000001" customHeight="1">
      <c r="A123" s="10"/>
      <c r="B123" s="22"/>
      <c r="C123" s="22"/>
      <c r="D123" s="23" t="s">
        <v>150</v>
      </c>
      <c r="E123" s="25"/>
      <c r="F123" s="22"/>
    </row>
    <row r="124" spans="1:6" ht="20.100000000000001" customHeight="1">
      <c r="A124" s="10"/>
      <c r="B124" s="22"/>
      <c r="C124" s="22"/>
      <c r="D124" s="23" t="s">
        <v>151</v>
      </c>
      <c r="E124" s="25"/>
      <c r="F124" s="22"/>
    </row>
    <row r="125" spans="1:6" ht="20.100000000000001" customHeight="1">
      <c r="A125" s="10"/>
      <c r="B125" s="22"/>
      <c r="C125" s="22"/>
      <c r="D125" s="23" t="s">
        <v>152</v>
      </c>
      <c r="E125" s="25"/>
      <c r="F125" s="22"/>
    </row>
    <row r="126" spans="1:6" ht="20.100000000000001" customHeight="1">
      <c r="A126" s="10"/>
      <c r="B126" s="22"/>
      <c r="C126" s="22"/>
      <c r="D126" s="26" t="s">
        <v>153</v>
      </c>
      <c r="E126" s="25">
        <v>1000</v>
      </c>
      <c r="F126" s="22"/>
    </row>
    <row r="127" spans="1:6" ht="20.100000000000001" customHeight="1">
      <c r="A127" s="10"/>
      <c r="B127" s="22"/>
      <c r="C127" s="22"/>
      <c r="D127" s="23" t="s">
        <v>154</v>
      </c>
      <c r="E127" s="22">
        <f>SUM(E128:E134)</f>
        <v>14259</v>
      </c>
      <c r="F127" s="22"/>
    </row>
    <row r="128" spans="1:6" ht="20.100000000000001" customHeight="1">
      <c r="A128" s="10"/>
      <c r="B128" s="22"/>
      <c r="C128" s="22"/>
      <c r="D128" s="26" t="s">
        <v>155</v>
      </c>
      <c r="E128" s="25">
        <v>4918</v>
      </c>
      <c r="F128" s="22"/>
    </row>
    <row r="129" spans="1:7" ht="20.100000000000001" customHeight="1">
      <c r="A129" s="10"/>
      <c r="B129" s="22"/>
      <c r="C129" s="22"/>
      <c r="D129" s="26" t="s">
        <v>156</v>
      </c>
      <c r="E129" s="25">
        <v>2500</v>
      </c>
      <c r="F129" s="22"/>
    </row>
    <row r="130" spans="1:7" ht="20.100000000000001" customHeight="1">
      <c r="A130" s="10"/>
      <c r="B130" s="22"/>
      <c r="C130" s="22"/>
      <c r="D130" s="26" t="s">
        <v>157</v>
      </c>
      <c r="E130" s="25"/>
      <c r="F130" s="22"/>
    </row>
    <row r="131" spans="1:7" ht="20.100000000000001" customHeight="1">
      <c r="A131" s="10"/>
      <c r="B131" s="22"/>
      <c r="C131" s="22"/>
      <c r="D131" s="26" t="s">
        <v>158</v>
      </c>
      <c r="E131" s="25"/>
      <c r="F131" s="22"/>
    </row>
    <row r="132" spans="1:7" ht="20.100000000000001" customHeight="1">
      <c r="A132" s="10"/>
      <c r="B132" s="22"/>
      <c r="C132" s="22"/>
      <c r="D132" s="26" t="s">
        <v>159</v>
      </c>
      <c r="E132" s="25"/>
      <c r="F132" s="22"/>
    </row>
    <row r="133" spans="1:7" ht="20.100000000000001" customHeight="1">
      <c r="A133" s="10"/>
      <c r="B133" s="22"/>
      <c r="C133" s="22"/>
      <c r="D133" s="26" t="s">
        <v>160</v>
      </c>
      <c r="E133" s="25">
        <v>258</v>
      </c>
      <c r="F133" s="22"/>
      <c r="G133" s="29"/>
    </row>
    <row r="134" spans="1:7" ht="20.100000000000001" customHeight="1">
      <c r="A134" s="10"/>
      <c r="B134" s="22"/>
      <c r="C134" s="22"/>
      <c r="D134" s="26" t="s">
        <v>161</v>
      </c>
      <c r="E134" s="25">
        <v>6583</v>
      </c>
      <c r="F134" s="22"/>
    </row>
    <row r="135" spans="1:7" ht="20.100000000000001" customHeight="1">
      <c r="A135" s="10"/>
      <c r="B135" s="22"/>
      <c r="C135" s="22"/>
      <c r="D135" s="23" t="s">
        <v>162</v>
      </c>
      <c r="E135" s="22">
        <f>SUM(E136:E142)</f>
        <v>16197</v>
      </c>
      <c r="F135" s="22"/>
    </row>
    <row r="136" spans="1:7" ht="20.100000000000001" customHeight="1">
      <c r="A136" s="10"/>
      <c r="B136" s="22"/>
      <c r="C136" s="22"/>
      <c r="D136" s="26" t="s">
        <v>163</v>
      </c>
      <c r="E136" s="25">
        <v>10945</v>
      </c>
      <c r="F136" s="22"/>
    </row>
    <row r="137" spans="1:7" ht="20.100000000000001" customHeight="1">
      <c r="A137" s="10"/>
      <c r="B137" s="22"/>
      <c r="C137" s="22"/>
      <c r="D137" s="26" t="s">
        <v>164</v>
      </c>
      <c r="E137" s="25">
        <v>1838</v>
      </c>
      <c r="F137" s="22"/>
    </row>
    <row r="138" spans="1:7" ht="20.100000000000001" customHeight="1">
      <c r="A138" s="10"/>
      <c r="B138" s="22"/>
      <c r="C138" s="22"/>
      <c r="D138" s="26" t="s">
        <v>165</v>
      </c>
      <c r="E138" s="25">
        <v>2462</v>
      </c>
      <c r="F138" s="22"/>
    </row>
    <row r="139" spans="1:7" ht="20.100000000000001" customHeight="1">
      <c r="A139" s="10"/>
      <c r="B139" s="22"/>
      <c r="C139" s="22"/>
      <c r="D139" s="26" t="s">
        <v>166</v>
      </c>
      <c r="E139" s="25"/>
      <c r="F139" s="22"/>
    </row>
    <row r="140" spans="1:7" ht="20.100000000000001" customHeight="1">
      <c r="A140" s="10"/>
      <c r="B140" s="22"/>
      <c r="C140" s="22"/>
      <c r="D140" s="26" t="s">
        <v>167</v>
      </c>
      <c r="E140" s="25">
        <v>922</v>
      </c>
      <c r="F140" s="22"/>
    </row>
    <row r="141" spans="1:7" ht="20.100000000000001" customHeight="1">
      <c r="A141" s="10"/>
      <c r="B141" s="22"/>
      <c r="C141" s="22"/>
      <c r="D141" s="26" t="s">
        <v>168</v>
      </c>
      <c r="E141" s="25">
        <v>30</v>
      </c>
      <c r="F141" s="22"/>
    </row>
    <row r="142" spans="1:7" ht="20.100000000000001" customHeight="1">
      <c r="A142" s="10"/>
      <c r="B142" s="22"/>
      <c r="C142" s="22"/>
      <c r="D142" s="26" t="s">
        <v>169</v>
      </c>
      <c r="E142" s="25"/>
      <c r="F142" s="22"/>
    </row>
    <row r="143" spans="1:7" ht="20.100000000000001" customHeight="1">
      <c r="A143" s="10"/>
      <c r="B143" s="22"/>
      <c r="C143" s="22"/>
      <c r="D143" s="23" t="s">
        <v>170</v>
      </c>
      <c r="E143" s="22">
        <f>SUM(E144:E148)</f>
        <v>5663</v>
      </c>
      <c r="F143" s="22"/>
    </row>
    <row r="144" spans="1:7" ht="20.100000000000001" customHeight="1">
      <c r="A144" s="10"/>
      <c r="B144" s="22"/>
      <c r="C144" s="22"/>
      <c r="D144" s="26" t="s">
        <v>171</v>
      </c>
      <c r="E144" s="25">
        <v>1663</v>
      </c>
      <c r="F144" s="22"/>
    </row>
    <row r="145" spans="1:6" ht="20.100000000000001" customHeight="1">
      <c r="A145" s="10"/>
      <c r="B145" s="22"/>
      <c r="C145" s="22"/>
      <c r="D145" s="26" t="s">
        <v>172</v>
      </c>
      <c r="E145" s="25">
        <v>4000</v>
      </c>
      <c r="F145" s="22"/>
    </row>
    <row r="146" spans="1:6" ht="20.100000000000001" customHeight="1">
      <c r="A146" s="10"/>
      <c r="B146" s="22"/>
      <c r="C146" s="22"/>
      <c r="D146" s="26" t="s">
        <v>173</v>
      </c>
      <c r="E146" s="25"/>
      <c r="F146" s="22"/>
    </row>
    <row r="147" spans="1:6" ht="20.100000000000001" customHeight="1">
      <c r="A147" s="10"/>
      <c r="B147" s="22"/>
      <c r="C147" s="22"/>
      <c r="D147" s="23" t="s">
        <v>174</v>
      </c>
      <c r="E147" s="25"/>
      <c r="F147" s="22"/>
    </row>
    <row r="148" spans="1:6" ht="20.100000000000001" customHeight="1">
      <c r="A148" s="10"/>
      <c r="B148" s="22"/>
      <c r="C148" s="22"/>
      <c r="D148" s="26" t="s">
        <v>175</v>
      </c>
      <c r="E148" s="25"/>
      <c r="F148" s="22"/>
    </row>
    <row r="149" spans="1:6" ht="20.100000000000001" customHeight="1">
      <c r="A149" s="10"/>
      <c r="B149" s="22"/>
      <c r="C149" s="22"/>
      <c r="D149" s="23" t="s">
        <v>176</v>
      </c>
      <c r="E149" s="22">
        <f>SUM(E150:E158)</f>
        <v>2989</v>
      </c>
      <c r="F149" s="22"/>
    </row>
    <row r="150" spans="1:6" ht="20.100000000000001" customHeight="1">
      <c r="A150" s="10"/>
      <c r="B150" s="22"/>
      <c r="C150" s="22"/>
      <c r="D150" s="26" t="s">
        <v>177</v>
      </c>
      <c r="E150" s="25"/>
      <c r="F150" s="22"/>
    </row>
    <row r="151" spans="1:6" ht="20.100000000000001" customHeight="1">
      <c r="A151" s="10"/>
      <c r="B151" s="22"/>
      <c r="C151" s="22"/>
      <c r="D151" s="26" t="s">
        <v>178</v>
      </c>
      <c r="E151" s="25"/>
      <c r="F151" s="22"/>
    </row>
    <row r="152" spans="1:6" ht="20.100000000000001" customHeight="1">
      <c r="A152" s="10"/>
      <c r="B152" s="22"/>
      <c r="C152" s="22"/>
      <c r="D152" s="26" t="s">
        <v>179</v>
      </c>
      <c r="E152" s="25"/>
      <c r="F152" s="22"/>
    </row>
    <row r="153" spans="1:6" ht="20.100000000000001" customHeight="1">
      <c r="A153" s="10"/>
      <c r="B153" s="22"/>
      <c r="C153" s="22"/>
      <c r="D153" s="26" t="s">
        <v>180</v>
      </c>
      <c r="E153" s="25"/>
      <c r="F153" s="22"/>
    </row>
    <row r="154" spans="1:6" ht="20.100000000000001" customHeight="1">
      <c r="A154" s="10"/>
      <c r="B154" s="22"/>
      <c r="C154" s="22"/>
      <c r="D154" s="23" t="s">
        <v>181</v>
      </c>
      <c r="E154" s="25"/>
      <c r="F154" s="22"/>
    </row>
    <row r="155" spans="1:6" ht="20.100000000000001" customHeight="1">
      <c r="A155" s="10"/>
      <c r="B155" s="22"/>
      <c r="C155" s="22"/>
      <c r="D155" s="23" t="s">
        <v>182</v>
      </c>
      <c r="E155" s="25">
        <v>1888</v>
      </c>
      <c r="F155" s="22"/>
    </row>
    <row r="156" spans="1:6" ht="20.100000000000001" customHeight="1">
      <c r="A156" s="10"/>
      <c r="B156" s="22"/>
      <c r="C156" s="22"/>
      <c r="D156" s="23" t="s">
        <v>183</v>
      </c>
      <c r="E156" s="25">
        <v>1001</v>
      </c>
      <c r="F156" s="22"/>
    </row>
    <row r="157" spans="1:6" ht="20.100000000000001" customHeight="1">
      <c r="A157" s="10"/>
      <c r="B157" s="22"/>
      <c r="C157" s="22"/>
      <c r="D157" s="23" t="s">
        <v>184</v>
      </c>
      <c r="E157" s="25"/>
      <c r="F157" s="22"/>
    </row>
    <row r="158" spans="1:6" ht="20.100000000000001" customHeight="1">
      <c r="A158" s="10"/>
      <c r="B158" s="22"/>
      <c r="C158" s="22"/>
      <c r="D158" s="23" t="s">
        <v>185</v>
      </c>
      <c r="E158" s="25">
        <v>100</v>
      </c>
      <c r="F158" s="22"/>
    </row>
    <row r="159" spans="1:6" ht="20.100000000000001" customHeight="1">
      <c r="A159" s="10"/>
      <c r="B159" s="22"/>
      <c r="C159" s="22"/>
      <c r="D159" s="23" t="s">
        <v>186</v>
      </c>
      <c r="E159" s="22">
        <f>SUM(E160:E165)</f>
        <v>2513</v>
      </c>
      <c r="F159" s="22"/>
    </row>
    <row r="160" spans="1:6" ht="20.100000000000001" customHeight="1">
      <c r="A160" s="10"/>
      <c r="B160" s="22"/>
      <c r="C160" s="22"/>
      <c r="D160" s="26" t="s">
        <v>187</v>
      </c>
      <c r="E160" s="25">
        <v>1800</v>
      </c>
      <c r="F160" s="22"/>
    </row>
    <row r="161" spans="1:6" ht="20.100000000000001" customHeight="1">
      <c r="A161" s="10"/>
      <c r="B161" s="22"/>
      <c r="C161" s="22"/>
      <c r="D161" s="26" t="s">
        <v>188</v>
      </c>
      <c r="E161" s="25">
        <v>300</v>
      </c>
      <c r="F161" s="22"/>
    </row>
    <row r="162" spans="1:6" ht="20.100000000000001" customHeight="1">
      <c r="A162" s="10"/>
      <c r="B162" s="22"/>
      <c r="C162" s="22"/>
      <c r="D162" s="26" t="s">
        <v>189</v>
      </c>
      <c r="E162" s="25"/>
      <c r="F162" s="22"/>
    </row>
    <row r="163" spans="1:6" ht="20.100000000000001" customHeight="1">
      <c r="A163" s="10"/>
      <c r="B163" s="22"/>
      <c r="C163" s="22"/>
      <c r="D163" s="23" t="s">
        <v>190</v>
      </c>
      <c r="E163" s="25">
        <v>413</v>
      </c>
      <c r="F163" s="22"/>
    </row>
    <row r="164" spans="1:6" ht="20.100000000000001" customHeight="1">
      <c r="A164" s="10"/>
      <c r="B164" s="22"/>
      <c r="C164" s="22"/>
      <c r="D164" s="23" t="s">
        <v>191</v>
      </c>
      <c r="E164" s="25"/>
      <c r="F164" s="22"/>
    </row>
    <row r="165" spans="1:6" ht="20.100000000000001" customHeight="1">
      <c r="A165" s="10"/>
      <c r="B165" s="22"/>
      <c r="C165" s="22"/>
      <c r="D165" s="23" t="s">
        <v>192</v>
      </c>
      <c r="E165" s="25"/>
      <c r="F165" s="22"/>
    </row>
    <row r="166" spans="1:6" ht="20.100000000000001" customHeight="1">
      <c r="A166" s="10"/>
      <c r="B166" s="22"/>
      <c r="C166" s="22"/>
      <c r="D166" s="30" t="s">
        <v>193</v>
      </c>
      <c r="E166" s="8">
        <f>E167</f>
        <v>30128</v>
      </c>
      <c r="F166" s="22"/>
    </row>
    <row r="167" spans="1:6" s="1" customFormat="1" ht="20.100000000000001" customHeight="1">
      <c r="A167" s="10"/>
      <c r="B167" s="22"/>
      <c r="C167" s="22"/>
      <c r="D167" s="30" t="s">
        <v>194</v>
      </c>
      <c r="E167" s="7">
        <v>30128</v>
      </c>
      <c r="F167" s="22"/>
    </row>
    <row r="168" spans="1:6" ht="20.100000000000001" customHeight="1">
      <c r="A168" s="10"/>
      <c r="B168" s="22"/>
      <c r="C168" s="22"/>
      <c r="D168" s="30" t="s">
        <v>195</v>
      </c>
      <c r="E168" s="31">
        <f>SUM(E169:E176)</f>
        <v>4021</v>
      </c>
      <c r="F168" s="22"/>
    </row>
    <row r="169" spans="1:6" ht="20.100000000000001" customHeight="1">
      <c r="A169" s="10"/>
      <c r="B169" s="22"/>
      <c r="C169" s="22"/>
      <c r="D169" s="30" t="s">
        <v>196</v>
      </c>
      <c r="E169" s="7"/>
      <c r="F169" s="22"/>
    </row>
    <row r="170" spans="1:6" ht="20.100000000000001" customHeight="1">
      <c r="A170" s="10"/>
      <c r="B170" s="22"/>
      <c r="C170" s="22"/>
      <c r="D170" s="30" t="s">
        <v>197</v>
      </c>
      <c r="E170" s="7"/>
      <c r="F170" s="22"/>
    </row>
    <row r="171" spans="1:6" ht="20.100000000000001" customHeight="1">
      <c r="A171" s="10"/>
      <c r="B171" s="22"/>
      <c r="C171" s="22"/>
      <c r="D171" s="30" t="s">
        <v>198</v>
      </c>
      <c r="E171" s="7"/>
      <c r="F171" s="22"/>
    </row>
    <row r="172" spans="1:6" ht="20.100000000000001" customHeight="1">
      <c r="A172" s="10"/>
      <c r="B172" s="22"/>
      <c r="C172" s="22"/>
      <c r="D172" s="30" t="s">
        <v>199</v>
      </c>
      <c r="E172" s="7"/>
      <c r="F172" s="22"/>
    </row>
    <row r="173" spans="1:6" ht="20.100000000000001" customHeight="1">
      <c r="A173" s="10"/>
      <c r="B173" s="22"/>
      <c r="C173" s="22"/>
      <c r="D173" s="30" t="s">
        <v>200</v>
      </c>
      <c r="E173" s="7"/>
      <c r="F173" s="22"/>
    </row>
    <row r="174" spans="1:6" ht="20.100000000000001" customHeight="1">
      <c r="A174" s="10"/>
      <c r="B174" s="22"/>
      <c r="C174" s="22"/>
      <c r="D174" s="30" t="s">
        <v>201</v>
      </c>
      <c r="E174" s="7"/>
      <c r="F174" s="22"/>
    </row>
    <row r="175" spans="1:6" ht="20.100000000000001" customHeight="1">
      <c r="A175" s="10"/>
      <c r="B175" s="22"/>
      <c r="C175" s="22"/>
      <c r="D175" s="30" t="s">
        <v>202</v>
      </c>
      <c r="E175" s="7"/>
      <c r="F175" s="22"/>
    </row>
    <row r="176" spans="1:6" ht="20.100000000000001" customHeight="1">
      <c r="A176" s="10"/>
      <c r="B176" s="22"/>
      <c r="C176" s="22"/>
      <c r="D176" s="30" t="s">
        <v>203</v>
      </c>
      <c r="E176" s="25">
        <v>4021</v>
      </c>
      <c r="F176" s="22"/>
    </row>
    <row r="177" spans="1:6" ht="20.100000000000001" customHeight="1">
      <c r="A177" s="10"/>
      <c r="B177" s="30" t="s">
        <v>0</v>
      </c>
      <c r="C177" s="22"/>
      <c r="D177" s="30" t="s">
        <v>204</v>
      </c>
      <c r="E177" s="22">
        <f>SUM(E178:E182)</f>
        <v>54102</v>
      </c>
      <c r="F177" s="22"/>
    </row>
    <row r="178" spans="1:6" ht="20.100000000000001" customHeight="1">
      <c r="A178" s="10"/>
      <c r="B178" s="30" t="s">
        <v>0</v>
      </c>
      <c r="C178" s="22"/>
      <c r="D178" s="30" t="s">
        <v>205</v>
      </c>
      <c r="E178" s="25">
        <v>12000</v>
      </c>
      <c r="F178" s="22"/>
    </row>
    <row r="179" spans="1:6" ht="20.100000000000001" customHeight="1">
      <c r="A179" s="10"/>
      <c r="B179" s="30" t="s">
        <v>0</v>
      </c>
      <c r="C179" s="22"/>
      <c r="D179" s="30" t="s">
        <v>206</v>
      </c>
      <c r="E179" s="25">
        <v>12000</v>
      </c>
      <c r="F179" s="22"/>
    </row>
    <row r="180" spans="1:6" ht="20.100000000000001" customHeight="1">
      <c r="A180" s="10"/>
      <c r="B180" s="30" t="s">
        <v>0</v>
      </c>
      <c r="C180" s="22"/>
      <c r="D180" s="30" t="s">
        <v>207</v>
      </c>
      <c r="E180" s="25">
        <v>10205</v>
      </c>
      <c r="F180" s="22"/>
    </row>
    <row r="181" spans="1:6" ht="20.100000000000001" customHeight="1">
      <c r="A181" s="10"/>
      <c r="B181" s="30" t="s">
        <v>0</v>
      </c>
      <c r="C181" s="22"/>
      <c r="D181" s="30" t="s">
        <v>208</v>
      </c>
      <c r="E181" s="25"/>
      <c r="F181" s="22"/>
    </row>
    <row r="182" spans="1:6" ht="20.100000000000001" customHeight="1">
      <c r="A182" s="10"/>
      <c r="B182" s="32" t="s">
        <v>0</v>
      </c>
      <c r="C182" s="22"/>
      <c r="D182" s="32" t="s">
        <v>209</v>
      </c>
      <c r="E182" s="25">
        <f>14900+5000-3</f>
        <v>19897</v>
      </c>
      <c r="F182" s="22"/>
    </row>
    <row r="183" spans="1:6" ht="20.100000000000001" customHeight="1">
      <c r="A183" s="10"/>
      <c r="B183" s="22"/>
      <c r="C183" s="22"/>
      <c r="D183" s="30" t="s">
        <v>0</v>
      </c>
      <c r="E183" s="22"/>
      <c r="F183" s="22"/>
    </row>
    <row r="184" spans="1:6" ht="20.100000000000001" customHeight="1">
      <c r="A184" s="10"/>
      <c r="B184" s="22"/>
      <c r="C184" s="22"/>
      <c r="D184" s="32" t="s">
        <v>0</v>
      </c>
      <c r="E184" s="22"/>
      <c r="F184" s="22"/>
    </row>
    <row r="185" spans="1:6" ht="20.100000000000001" customHeight="1">
      <c r="A185" s="10"/>
      <c r="B185" s="22"/>
      <c r="C185" s="22"/>
      <c r="D185" s="32" t="s">
        <v>0</v>
      </c>
      <c r="E185" s="22"/>
      <c r="F185" s="22"/>
    </row>
    <row r="186" spans="1:6" ht="20.100000000000001" customHeight="1">
      <c r="A186" s="10"/>
      <c r="B186" s="22"/>
      <c r="C186" s="22"/>
      <c r="D186" s="24"/>
      <c r="E186" s="22"/>
      <c r="F186" s="22"/>
    </row>
    <row r="187" spans="1:6" ht="20.100000000000001" customHeight="1">
      <c r="A187" s="19" t="s">
        <v>210</v>
      </c>
      <c r="B187" s="22">
        <f>B31+B24+B6</f>
        <v>246893</v>
      </c>
      <c r="C187" s="22"/>
      <c r="D187" s="33" t="s">
        <v>211</v>
      </c>
      <c r="E187" s="22">
        <f>E177+E168+E166+E159+E149+E143+E135+E127+E111+E99+E80+E73+E63+E52+E40+E39+E36+E6</f>
        <v>395550</v>
      </c>
      <c r="F187" s="22"/>
    </row>
    <row r="188" spans="1:6" ht="20.100000000000001" customHeight="1">
      <c r="A188" s="34" t="s">
        <v>212</v>
      </c>
      <c r="B188" s="22">
        <f>B189+B209+B215+B216+B217+B219</f>
        <v>715208</v>
      </c>
      <c r="C188" s="22"/>
      <c r="D188" s="34" t="s">
        <v>213</v>
      </c>
      <c r="E188" s="35">
        <f>E189+E197+E215+E216+E217</f>
        <v>566551</v>
      </c>
      <c r="F188" s="22"/>
    </row>
    <row r="189" spans="1:6" ht="20.100000000000001" customHeight="1">
      <c r="A189" s="36" t="s">
        <v>214</v>
      </c>
      <c r="B189" s="22">
        <f>SUM(B190:B205)</f>
        <v>360390</v>
      </c>
      <c r="C189" s="22"/>
      <c r="D189" s="36" t="s">
        <v>215</v>
      </c>
      <c r="E189" s="22">
        <f>SUM(E190:E192)</f>
        <v>230493</v>
      </c>
      <c r="F189" s="22"/>
    </row>
    <row r="190" spans="1:6" ht="20.100000000000001" customHeight="1">
      <c r="A190" s="37" t="s">
        <v>216</v>
      </c>
      <c r="B190" s="22">
        <v>212453</v>
      </c>
      <c r="C190" s="22"/>
      <c r="D190" s="36" t="s">
        <v>217</v>
      </c>
      <c r="E190" s="22">
        <v>123066</v>
      </c>
      <c r="F190" s="22"/>
    </row>
    <row r="191" spans="1:6" ht="20.100000000000001" customHeight="1">
      <c r="A191" s="37" t="s">
        <v>218</v>
      </c>
      <c r="B191" s="8">
        <f>132398-1544</f>
        <v>130854</v>
      </c>
      <c r="C191" s="22"/>
      <c r="D191" s="38" t="s">
        <v>219</v>
      </c>
      <c r="E191" s="22">
        <f>9446+B211</f>
        <v>103316</v>
      </c>
      <c r="F191" s="22"/>
    </row>
    <row r="192" spans="1:6" ht="20.100000000000001" customHeight="1">
      <c r="A192" s="37" t="s">
        <v>220</v>
      </c>
      <c r="B192" s="22"/>
      <c r="C192" s="22"/>
      <c r="D192" s="38" t="s">
        <v>221</v>
      </c>
      <c r="E192" s="22">
        <v>4111</v>
      </c>
      <c r="F192" s="22"/>
    </row>
    <row r="193" spans="1:6" ht="20.100000000000001" customHeight="1">
      <c r="A193" s="37" t="s">
        <v>222</v>
      </c>
      <c r="B193" s="22"/>
      <c r="C193" s="22"/>
      <c r="D193" s="38"/>
      <c r="E193" s="31"/>
      <c r="F193" s="31"/>
    </row>
    <row r="194" spans="1:6" ht="20.100000000000001" customHeight="1">
      <c r="A194" s="39" t="s">
        <v>223</v>
      </c>
      <c r="B194" s="22">
        <v>2170</v>
      </c>
      <c r="C194" s="22"/>
      <c r="D194" s="38"/>
      <c r="E194" s="31"/>
      <c r="F194" s="31"/>
    </row>
    <row r="195" spans="1:6" ht="20.100000000000001" customHeight="1">
      <c r="A195" s="39" t="s">
        <v>224</v>
      </c>
      <c r="B195" s="22"/>
      <c r="C195" s="22"/>
      <c r="D195" s="38"/>
      <c r="E195" s="31"/>
      <c r="F195" s="31"/>
    </row>
    <row r="196" spans="1:6" ht="20.100000000000001" customHeight="1">
      <c r="A196" s="39" t="s">
        <v>225</v>
      </c>
      <c r="B196" s="22"/>
      <c r="C196" s="22"/>
      <c r="D196" s="38"/>
      <c r="E196" s="22"/>
      <c r="F196" s="22"/>
    </row>
    <row r="197" spans="1:6" ht="20.100000000000001" customHeight="1">
      <c r="A197" s="39" t="s">
        <v>226</v>
      </c>
      <c r="B197" s="22"/>
      <c r="C197" s="22"/>
      <c r="D197" s="36" t="s">
        <v>227</v>
      </c>
      <c r="E197" s="35">
        <f>SUM(E198:E213)</f>
        <v>333515</v>
      </c>
      <c r="F197" s="22"/>
    </row>
    <row r="198" spans="1:6" ht="20.100000000000001" customHeight="1">
      <c r="A198" s="39" t="s">
        <v>228</v>
      </c>
      <c r="B198" s="22">
        <v>1200</v>
      </c>
      <c r="C198" s="22"/>
      <c r="D198" s="37" t="s">
        <v>229</v>
      </c>
      <c r="E198" s="37">
        <f>'[1]表一 (区)'!B193</f>
        <v>163378</v>
      </c>
      <c r="F198" s="22"/>
    </row>
    <row r="199" spans="1:6" ht="20.100000000000001" customHeight="1">
      <c r="A199" s="39" t="s">
        <v>230</v>
      </c>
      <c r="B199" s="22"/>
      <c r="C199" s="22"/>
      <c r="D199" s="37" t="s">
        <v>231</v>
      </c>
      <c r="E199" s="37">
        <f>'[1]表一 (区)'!B194</f>
        <v>101441</v>
      </c>
      <c r="F199" s="22"/>
    </row>
    <row r="200" spans="1:6" ht="20.100000000000001" customHeight="1">
      <c r="A200" s="39" t="s">
        <v>232</v>
      </c>
      <c r="B200" s="22"/>
      <c r="C200" s="22"/>
      <c r="D200" s="37" t="s">
        <v>233</v>
      </c>
      <c r="E200" s="37">
        <f>'[1]表一 (区)'!B195</f>
        <v>0</v>
      </c>
      <c r="F200" s="22"/>
    </row>
    <row r="201" spans="1:6" ht="20.100000000000001" customHeight="1">
      <c r="A201" s="39" t="s">
        <v>234</v>
      </c>
      <c r="B201" s="22"/>
      <c r="C201" s="22"/>
      <c r="D201" s="37" t="s">
        <v>235</v>
      </c>
      <c r="E201" s="37">
        <f>'[1]表一 (区)'!B196</f>
        <v>0</v>
      </c>
      <c r="F201" s="22"/>
    </row>
    <row r="202" spans="1:6" ht="20.100000000000001" customHeight="1">
      <c r="A202" s="39" t="s">
        <v>236</v>
      </c>
      <c r="B202" s="22"/>
      <c r="C202" s="22"/>
      <c r="D202" s="39" t="s">
        <v>237</v>
      </c>
      <c r="E202" s="37">
        <f>'[1]表一 (区)'!B197</f>
        <v>2170</v>
      </c>
      <c r="F202" s="22"/>
    </row>
    <row r="203" spans="1:6" ht="20.100000000000001" customHeight="1">
      <c r="A203" s="37" t="s">
        <v>238</v>
      </c>
      <c r="B203" s="22"/>
      <c r="C203" s="22"/>
      <c r="D203" s="39" t="s">
        <v>239</v>
      </c>
      <c r="E203" s="37">
        <f>'[1]表一 (区)'!B198</f>
        <v>0</v>
      </c>
      <c r="F203" s="22"/>
    </row>
    <row r="204" spans="1:6" ht="20.100000000000001" customHeight="1">
      <c r="A204" s="37" t="s">
        <v>240</v>
      </c>
      <c r="B204" s="22">
        <f>4183+9530</f>
        <v>13713</v>
      </c>
      <c r="C204" s="22"/>
      <c r="D204" s="39" t="s">
        <v>241</v>
      </c>
      <c r="E204" s="37">
        <f>'[1]表一 (区)'!B199</f>
        <v>0</v>
      </c>
      <c r="F204" s="22"/>
    </row>
    <row r="205" spans="1:6" ht="20.100000000000001" customHeight="1">
      <c r="A205" s="37" t="s">
        <v>242</v>
      </c>
      <c r="B205" s="22"/>
      <c r="C205" s="22"/>
      <c r="D205" s="39" t="s">
        <v>243</v>
      </c>
      <c r="E205" s="37">
        <f>'[1]表一 (区)'!B200</f>
        <v>0</v>
      </c>
      <c r="F205" s="22"/>
    </row>
    <row r="206" spans="1:6" ht="20.100000000000001" customHeight="1">
      <c r="A206" s="38"/>
      <c r="B206" s="22"/>
      <c r="C206" s="22"/>
      <c r="D206" s="39" t="s">
        <v>244</v>
      </c>
      <c r="E206" s="37">
        <f>'[1]表一 (区)'!B201</f>
        <v>1200</v>
      </c>
      <c r="F206" s="22"/>
    </row>
    <row r="207" spans="1:6" ht="20.100000000000001" customHeight="1">
      <c r="A207" s="38"/>
      <c r="B207" s="22"/>
      <c r="C207" s="22"/>
      <c r="D207" s="39" t="s">
        <v>245</v>
      </c>
      <c r="E207" s="37">
        <f>'[1]表一 (区)'!B202</f>
        <v>0</v>
      </c>
      <c r="F207" s="22"/>
    </row>
    <row r="208" spans="1:6" ht="20.100000000000001" customHeight="1">
      <c r="A208" s="38"/>
      <c r="B208" s="22"/>
      <c r="C208" s="22"/>
      <c r="D208" s="39" t="s">
        <v>246</v>
      </c>
      <c r="E208" s="37">
        <f>'[1]表一 (区)'!B203</f>
        <v>0</v>
      </c>
      <c r="F208" s="22"/>
    </row>
    <row r="209" spans="1:6" ht="20.100000000000001" customHeight="1">
      <c r="A209" s="27" t="s">
        <v>247</v>
      </c>
      <c r="B209" s="22">
        <f>SUM(B210:B212)</f>
        <v>354818</v>
      </c>
      <c r="C209" s="22"/>
      <c r="D209" s="39" t="s">
        <v>248</v>
      </c>
      <c r="E209" s="37">
        <f>'[1]表一 (区)'!B204</f>
        <v>0</v>
      </c>
      <c r="F209" s="22"/>
    </row>
    <row r="210" spans="1:6" ht="20.100000000000001" customHeight="1">
      <c r="A210" s="27" t="s">
        <v>249</v>
      </c>
      <c r="B210" s="25">
        <f>'[1]表一 (区)'!E193</f>
        <v>103230</v>
      </c>
      <c r="C210" s="22"/>
      <c r="D210" s="39" t="s">
        <v>250</v>
      </c>
      <c r="E210" s="37">
        <f>'[1]表一 (区)'!B205</f>
        <v>0</v>
      </c>
      <c r="F210" s="22"/>
    </row>
    <row r="211" spans="1:6" ht="20.100000000000001" customHeight="1">
      <c r="A211" s="10" t="s">
        <v>251</v>
      </c>
      <c r="B211" s="22">
        <f>'[1]表一 (区)'!E194</f>
        <v>93870</v>
      </c>
      <c r="C211" s="22"/>
      <c r="D211" s="37" t="s">
        <v>252</v>
      </c>
      <c r="E211" s="37">
        <f>53333+2463</f>
        <v>55796</v>
      </c>
      <c r="F211" s="22"/>
    </row>
    <row r="212" spans="1:6" ht="20.100000000000001" customHeight="1">
      <c r="A212" s="10" t="s">
        <v>253</v>
      </c>
      <c r="B212" s="25">
        <f>155502+2216</f>
        <v>157718</v>
      </c>
      <c r="C212" s="22"/>
      <c r="D212" s="37" t="s">
        <v>254</v>
      </c>
      <c r="E212" s="37">
        <f>'[1]表一 (区)'!B207</f>
        <v>9530</v>
      </c>
      <c r="F212" s="22"/>
    </row>
    <row r="213" spans="1:6" ht="20.100000000000001" customHeight="1">
      <c r="A213" s="10"/>
      <c r="B213" s="22"/>
      <c r="C213" s="22"/>
      <c r="D213" s="37" t="s">
        <v>255</v>
      </c>
      <c r="E213" s="40">
        <f>'[1]表一 (区)'!B208</f>
        <v>0</v>
      </c>
      <c r="F213" s="22"/>
    </row>
    <row r="214" spans="1:6" ht="20.100000000000001" customHeight="1">
      <c r="A214" s="10"/>
      <c r="B214" s="22"/>
      <c r="C214" s="22"/>
      <c r="D214" s="38"/>
      <c r="E214" s="22"/>
      <c r="F214" s="22"/>
    </row>
    <row r="215" spans="1:6" ht="20.100000000000001" customHeight="1">
      <c r="A215" s="30" t="s">
        <v>256</v>
      </c>
      <c r="B215" s="22"/>
      <c r="C215" s="22"/>
      <c r="D215" s="30" t="s">
        <v>257</v>
      </c>
      <c r="E215" s="22"/>
      <c r="F215" s="22"/>
    </row>
    <row r="216" spans="1:6" ht="20.100000000000001" customHeight="1">
      <c r="A216" s="30" t="s">
        <v>258</v>
      </c>
      <c r="B216" s="22"/>
      <c r="C216" s="22"/>
      <c r="D216" s="41" t="s">
        <v>259</v>
      </c>
      <c r="E216" s="22">
        <v>2400</v>
      </c>
      <c r="F216" s="22"/>
    </row>
    <row r="217" spans="1:6" ht="20.100000000000001" customHeight="1">
      <c r="A217" s="27" t="s">
        <v>260</v>
      </c>
      <c r="B217" s="22"/>
      <c r="C217" s="22"/>
      <c r="D217" s="41" t="s">
        <v>261</v>
      </c>
      <c r="E217" s="22">
        <f>SUM(E218:E219)</f>
        <v>143</v>
      </c>
      <c r="F217" s="22"/>
    </row>
    <row r="218" spans="1:6" ht="20.100000000000001" customHeight="1">
      <c r="A218" s="27" t="s">
        <v>262</v>
      </c>
      <c r="B218" s="22"/>
      <c r="C218" s="22"/>
      <c r="D218" s="41" t="s">
        <v>262</v>
      </c>
      <c r="E218" s="22"/>
      <c r="F218" s="22"/>
    </row>
    <row r="219" spans="1:6" ht="20.100000000000001" customHeight="1">
      <c r="A219" s="27" t="s">
        <v>263</v>
      </c>
      <c r="B219" s="22"/>
      <c r="C219" s="22"/>
      <c r="D219" s="24" t="s">
        <v>264</v>
      </c>
      <c r="E219" s="35">
        <f>B231-E187-E189-E197-E216-E218</f>
        <v>143</v>
      </c>
      <c r="F219" s="22"/>
    </row>
    <row r="220" spans="1:6" ht="20.100000000000001" customHeight="1">
      <c r="A220" s="27" t="s">
        <v>0</v>
      </c>
      <c r="B220" s="22"/>
      <c r="C220" s="22"/>
      <c r="D220" s="24" t="s">
        <v>0</v>
      </c>
      <c r="E220" s="22"/>
      <c r="F220" s="22"/>
    </row>
    <row r="221" spans="1:6" ht="20.100000000000001" customHeight="1">
      <c r="A221" s="27"/>
      <c r="B221" s="22"/>
      <c r="C221" s="22"/>
      <c r="D221" s="24"/>
      <c r="E221" s="22"/>
      <c r="F221" s="22"/>
    </row>
    <row r="222" spans="1:6" ht="20.100000000000001" customHeight="1">
      <c r="A222" s="27"/>
      <c r="B222" s="22"/>
      <c r="C222" s="22"/>
      <c r="D222" s="24"/>
      <c r="E222" s="22"/>
      <c r="F222" s="22"/>
    </row>
    <row r="223" spans="1:6" ht="20.100000000000001" customHeight="1">
      <c r="A223" s="27"/>
      <c r="B223" s="22"/>
      <c r="C223" s="22"/>
      <c r="D223" s="24"/>
      <c r="E223" s="22"/>
      <c r="F223" s="22"/>
    </row>
    <row r="224" spans="1:6" ht="20.100000000000001" customHeight="1">
      <c r="A224" s="27"/>
      <c r="B224" s="22"/>
      <c r="C224" s="22"/>
      <c r="D224" s="24"/>
      <c r="E224" s="22"/>
      <c r="F224" s="22"/>
    </row>
    <row r="225" spans="1:6" ht="20.100000000000001" customHeight="1">
      <c r="A225" s="27"/>
      <c r="B225" s="22"/>
      <c r="C225" s="22"/>
      <c r="D225" s="24"/>
      <c r="E225" s="22"/>
      <c r="F225" s="22"/>
    </row>
    <row r="226" spans="1:6" ht="20.100000000000001" customHeight="1">
      <c r="A226" s="27"/>
      <c r="B226" s="22"/>
      <c r="C226" s="22"/>
      <c r="D226" s="24"/>
      <c r="E226" s="22"/>
      <c r="F226" s="22"/>
    </row>
    <row r="227" spans="1:6" ht="20.100000000000001" customHeight="1">
      <c r="A227" s="27"/>
      <c r="B227" s="22"/>
      <c r="C227" s="22"/>
      <c r="D227" s="24"/>
      <c r="E227" s="22"/>
      <c r="F227" s="22"/>
    </row>
    <row r="228" spans="1:6" ht="20.100000000000001" customHeight="1">
      <c r="A228" s="27"/>
      <c r="B228" s="22"/>
      <c r="C228" s="22"/>
      <c r="D228" s="24"/>
      <c r="E228" s="22"/>
      <c r="F228" s="22"/>
    </row>
    <row r="229" spans="1:6" ht="20.100000000000001" customHeight="1">
      <c r="A229" s="27"/>
      <c r="B229" s="22"/>
      <c r="C229" s="22"/>
      <c r="D229" s="24"/>
      <c r="E229" s="22"/>
      <c r="F229" s="22"/>
    </row>
    <row r="230" spans="1:6" ht="20.100000000000001" customHeight="1">
      <c r="A230" s="27"/>
      <c r="B230" s="22"/>
      <c r="C230" s="22"/>
      <c r="D230" s="24"/>
      <c r="E230" s="22"/>
      <c r="F230" s="22"/>
    </row>
    <row r="231" spans="1:6" ht="20.100000000000001" customHeight="1">
      <c r="A231" s="42" t="s">
        <v>265</v>
      </c>
      <c r="B231" s="43">
        <f>B188+B187</f>
        <v>962101</v>
      </c>
      <c r="C231" s="43"/>
      <c r="D231" s="42" t="s">
        <v>266</v>
      </c>
      <c r="E231" s="35">
        <f>E187+E188</f>
        <v>962101</v>
      </c>
      <c r="F231" s="22"/>
    </row>
  </sheetData>
  <protectedRanges>
    <protectedRange sqref="B31:C31" name="区域3"/>
    <protectedRange sqref="B7:C23 B25:C30 B190:C205 B210:C212 B215:C219 E7:F35 E37:F38 E136:F142 E41:F51 E53:F62 E64:F72 E74:F79 E81:F98 E100:F110 E112:F126 E128:F134" name="区域1"/>
    <protectedRange sqref="E144:F148 E150:F158 E160:F165 E167:F167 E169:F176 E178:F182 E190:F192 E198:F213 E215:F216 E218:F219" name="区域2"/>
  </protectedRanges>
  <mergeCells count="3">
    <mergeCell ref="A2:F2"/>
    <mergeCell ref="A4:C4"/>
    <mergeCell ref="D4:F4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10" sqref="D10"/>
    </sheetView>
  </sheetViews>
  <sheetFormatPr defaultColWidth="9" defaultRowHeight="13.5"/>
  <cols>
    <col min="1" max="1" width="37.375" style="2" customWidth="1"/>
    <col min="2" max="3" width="15.125" style="2" customWidth="1"/>
    <col min="4" max="4" width="41.375" style="2" customWidth="1"/>
    <col min="5" max="6" width="15.25" style="2" customWidth="1"/>
    <col min="7" max="16384" width="9" style="2"/>
  </cols>
  <sheetData>
    <row r="1" spans="1:6" ht="14.25">
      <c r="A1" s="3"/>
      <c r="F1" s="4" t="s">
        <v>0</v>
      </c>
    </row>
    <row r="2" spans="1:6" ht="18" customHeight="1">
      <c r="A2" s="45" t="s">
        <v>367</v>
      </c>
      <c r="B2" s="45"/>
      <c r="C2" s="45"/>
      <c r="D2" s="45"/>
      <c r="E2" s="45"/>
      <c r="F2" s="45"/>
    </row>
    <row r="3" spans="1:6" ht="18" customHeight="1">
      <c r="A3" s="3"/>
      <c r="F3" s="4" t="s">
        <v>1</v>
      </c>
    </row>
    <row r="4" spans="1:6" ht="19.5" customHeight="1">
      <c r="A4" s="46" t="s">
        <v>2</v>
      </c>
      <c r="B4" s="47"/>
      <c r="C4" s="48"/>
      <c r="D4" s="46" t="s">
        <v>3</v>
      </c>
      <c r="E4" s="47"/>
      <c r="F4" s="48"/>
    </row>
    <row r="5" spans="1:6" ht="19.5" customHeight="1">
      <c r="A5" s="5" t="s">
        <v>4</v>
      </c>
      <c r="B5" s="5" t="s">
        <v>5</v>
      </c>
      <c r="C5" s="5" t="s">
        <v>6</v>
      </c>
      <c r="D5" s="5" t="s">
        <v>4</v>
      </c>
      <c r="E5" s="5" t="s">
        <v>5</v>
      </c>
      <c r="F5" s="5" t="s">
        <v>6</v>
      </c>
    </row>
    <row r="6" spans="1:6" ht="20.100000000000001" customHeight="1">
      <c r="A6" s="6" t="s">
        <v>267</v>
      </c>
      <c r="B6" s="7"/>
      <c r="C6" s="8"/>
      <c r="D6" s="6" t="s">
        <v>8</v>
      </c>
      <c r="E6" s="5">
        <f>E7</f>
        <v>2460</v>
      </c>
      <c r="F6" s="5"/>
    </row>
    <row r="7" spans="1:6" ht="20.100000000000001" customHeight="1">
      <c r="A7" s="6" t="s">
        <v>268</v>
      </c>
      <c r="B7" s="7"/>
      <c r="C7" s="8"/>
      <c r="D7" s="6" t="s">
        <v>269</v>
      </c>
      <c r="E7" s="9">
        <v>2460</v>
      </c>
      <c r="F7" s="5"/>
    </row>
    <row r="8" spans="1:6" ht="20.100000000000001" customHeight="1">
      <c r="A8" s="6" t="s">
        <v>270</v>
      </c>
      <c r="B8" s="7"/>
      <c r="C8" s="8"/>
      <c r="D8" s="6" t="s">
        <v>271</v>
      </c>
      <c r="E8" s="10">
        <f>SUM(E9:E10)</f>
        <v>0</v>
      </c>
      <c r="F8" s="10"/>
    </row>
    <row r="9" spans="1:6" ht="20.100000000000001" customHeight="1">
      <c r="A9" s="6" t="s">
        <v>272</v>
      </c>
      <c r="B9" s="7"/>
      <c r="C9" s="8"/>
      <c r="D9" s="6" t="s">
        <v>273</v>
      </c>
      <c r="E9" s="10"/>
      <c r="F9" s="10"/>
    </row>
    <row r="10" spans="1:6" ht="20.100000000000001" customHeight="1">
      <c r="A10" s="6" t="s">
        <v>274</v>
      </c>
      <c r="B10" s="7"/>
      <c r="C10" s="8"/>
      <c r="D10" s="6" t="s">
        <v>275</v>
      </c>
      <c r="E10" s="10"/>
      <c r="F10" s="10"/>
    </row>
    <row r="11" spans="1:6" ht="20.100000000000001" customHeight="1">
      <c r="A11" s="6" t="s">
        <v>276</v>
      </c>
      <c r="B11" s="7"/>
      <c r="C11" s="8"/>
      <c r="D11" s="6" t="s">
        <v>277</v>
      </c>
      <c r="E11" s="10">
        <f>SUM(E12:E13)</f>
        <v>680</v>
      </c>
      <c r="F11" s="10"/>
    </row>
    <row r="12" spans="1:6" ht="20.100000000000001" customHeight="1">
      <c r="A12" s="6" t="s">
        <v>278</v>
      </c>
      <c r="B12" s="7"/>
      <c r="C12" s="8"/>
      <c r="D12" s="6" t="s">
        <v>279</v>
      </c>
      <c r="E12" s="11">
        <v>680</v>
      </c>
      <c r="F12" s="10"/>
    </row>
    <row r="13" spans="1:6" ht="20.100000000000001" customHeight="1">
      <c r="A13" s="6" t="s">
        <v>280</v>
      </c>
      <c r="B13" s="7"/>
      <c r="C13" s="8"/>
      <c r="D13" s="6" t="s">
        <v>281</v>
      </c>
      <c r="E13" s="10"/>
      <c r="F13" s="10"/>
    </row>
    <row r="14" spans="1:6" ht="20.100000000000001" customHeight="1">
      <c r="A14" s="6" t="s">
        <v>282</v>
      </c>
      <c r="B14" s="7"/>
      <c r="C14" s="8"/>
      <c r="D14" s="6" t="s">
        <v>283</v>
      </c>
      <c r="E14" s="10">
        <f>E15</f>
        <v>147</v>
      </c>
      <c r="F14" s="10"/>
    </row>
    <row r="15" spans="1:6" ht="20.100000000000001" customHeight="1">
      <c r="A15" s="6" t="s">
        <v>284</v>
      </c>
      <c r="B15" s="7"/>
      <c r="C15" s="8"/>
      <c r="D15" s="6" t="s">
        <v>285</v>
      </c>
      <c r="E15" s="11">
        <v>147</v>
      </c>
      <c r="F15" s="10"/>
    </row>
    <row r="16" spans="1:6" ht="20.100000000000001" customHeight="1">
      <c r="A16" s="6" t="s">
        <v>286</v>
      </c>
      <c r="B16" s="7"/>
      <c r="C16" s="8"/>
      <c r="D16" s="6" t="s">
        <v>287</v>
      </c>
      <c r="E16" s="10">
        <f>SUM(E17:E22)</f>
        <v>367183</v>
      </c>
      <c r="F16" s="10"/>
    </row>
    <row r="17" spans="1:6" ht="20.100000000000001" customHeight="1">
      <c r="A17" s="6" t="s">
        <v>288</v>
      </c>
      <c r="B17" s="7"/>
      <c r="C17" s="8"/>
      <c r="D17" s="6" t="s">
        <v>289</v>
      </c>
      <c r="E17" s="11">
        <v>2500</v>
      </c>
      <c r="F17" s="10"/>
    </row>
    <row r="18" spans="1:6" ht="20.100000000000001" customHeight="1">
      <c r="A18" s="6" t="s">
        <v>290</v>
      </c>
      <c r="B18" s="7"/>
      <c r="C18" s="8"/>
      <c r="D18" s="6" t="s">
        <v>291</v>
      </c>
      <c r="E18" s="11">
        <v>364683</v>
      </c>
      <c r="F18" s="10"/>
    </row>
    <row r="19" spans="1:6" ht="20.100000000000001" customHeight="1">
      <c r="A19" s="6" t="s">
        <v>292</v>
      </c>
      <c r="B19" s="7"/>
      <c r="C19" s="8"/>
      <c r="D19" s="6" t="s">
        <v>293</v>
      </c>
      <c r="E19" s="11"/>
      <c r="F19" s="10"/>
    </row>
    <row r="20" spans="1:6" ht="20.100000000000001" customHeight="1">
      <c r="A20" s="6" t="s">
        <v>294</v>
      </c>
      <c r="B20" s="7"/>
      <c r="C20" s="8"/>
      <c r="D20" s="6" t="s">
        <v>295</v>
      </c>
      <c r="E20" s="11"/>
      <c r="F20" s="10"/>
    </row>
    <row r="21" spans="1:6" ht="20.100000000000001" customHeight="1">
      <c r="A21" s="6" t="s">
        <v>296</v>
      </c>
      <c r="B21" s="7"/>
      <c r="C21" s="8"/>
      <c r="D21" s="6" t="s">
        <v>297</v>
      </c>
      <c r="E21" s="11"/>
      <c r="F21" s="10"/>
    </row>
    <row r="22" spans="1:6" ht="20.100000000000001" customHeight="1">
      <c r="A22" s="6" t="s">
        <v>298</v>
      </c>
      <c r="B22" s="11"/>
      <c r="C22" s="8"/>
      <c r="D22" s="6" t="s">
        <v>299</v>
      </c>
      <c r="E22" s="11"/>
      <c r="F22" s="10"/>
    </row>
    <row r="23" spans="1:6" ht="20.100000000000001" customHeight="1">
      <c r="A23" s="6" t="s">
        <v>300</v>
      </c>
      <c r="B23" s="11"/>
      <c r="C23" s="8"/>
      <c r="D23" s="6" t="s">
        <v>301</v>
      </c>
      <c r="E23" s="10">
        <f>SUM(E24:E37)</f>
        <v>1690</v>
      </c>
      <c r="F23" s="10"/>
    </row>
    <row r="24" spans="1:6" ht="20.100000000000001" customHeight="1">
      <c r="A24" s="6" t="s">
        <v>302</v>
      </c>
      <c r="B24" s="7"/>
      <c r="C24" s="8"/>
      <c r="D24" s="6" t="s">
        <v>303</v>
      </c>
      <c r="E24" s="10"/>
      <c r="F24" s="10"/>
    </row>
    <row r="25" spans="1:6" ht="20.100000000000001" customHeight="1">
      <c r="A25" s="6" t="s">
        <v>304</v>
      </c>
      <c r="B25" s="7">
        <f>56+430+3990</f>
        <v>4476</v>
      </c>
      <c r="C25" s="8"/>
      <c r="D25" s="6" t="s">
        <v>305</v>
      </c>
      <c r="E25" s="10"/>
      <c r="F25" s="10"/>
    </row>
    <row r="26" spans="1:6" ht="20.100000000000001" customHeight="1">
      <c r="A26" s="6" t="s">
        <v>306</v>
      </c>
      <c r="B26" s="7"/>
      <c r="C26" s="8"/>
      <c r="D26" s="6" t="s">
        <v>307</v>
      </c>
      <c r="E26" s="10"/>
      <c r="F26" s="10"/>
    </row>
    <row r="27" spans="1:6" ht="20.100000000000001" customHeight="1">
      <c r="A27" s="6" t="s">
        <v>308</v>
      </c>
      <c r="B27" s="7"/>
      <c r="C27" s="8"/>
      <c r="D27" s="6" t="s">
        <v>309</v>
      </c>
      <c r="E27" s="10"/>
      <c r="F27" s="10"/>
    </row>
    <row r="28" spans="1:6" ht="20.100000000000001" customHeight="1">
      <c r="A28" s="6" t="s">
        <v>310</v>
      </c>
      <c r="B28" s="7"/>
      <c r="C28" s="8"/>
      <c r="D28" s="6" t="s">
        <v>311</v>
      </c>
      <c r="E28" s="10"/>
      <c r="F28" s="10"/>
    </row>
    <row r="29" spans="1:6" ht="20.100000000000001" customHeight="1">
      <c r="A29" s="6" t="s">
        <v>312</v>
      </c>
      <c r="B29" s="7">
        <v>600</v>
      </c>
      <c r="C29" s="8"/>
      <c r="D29" s="6" t="s">
        <v>313</v>
      </c>
      <c r="E29" s="10"/>
      <c r="F29" s="10"/>
    </row>
    <row r="30" spans="1:6" ht="20.100000000000001" customHeight="1">
      <c r="A30" s="6" t="s">
        <v>314</v>
      </c>
      <c r="B30" s="7">
        <v>3000</v>
      </c>
      <c r="C30" s="8"/>
      <c r="D30" s="6" t="s">
        <v>315</v>
      </c>
      <c r="E30" s="10"/>
      <c r="F30" s="10"/>
    </row>
    <row r="31" spans="1:6" ht="20.100000000000001" customHeight="1">
      <c r="A31" s="6" t="s">
        <v>316</v>
      </c>
      <c r="B31" s="7"/>
      <c r="C31" s="8"/>
      <c r="D31" s="6" t="s">
        <v>317</v>
      </c>
      <c r="E31" s="11">
        <v>1690</v>
      </c>
      <c r="F31" s="10"/>
    </row>
    <row r="32" spans="1:6" ht="20.100000000000001" customHeight="1">
      <c r="A32" s="6" t="s">
        <v>318</v>
      </c>
      <c r="B32" s="7">
        <f>304880-285000</f>
        <v>19880</v>
      </c>
      <c r="C32" s="8"/>
      <c r="D32" s="6" t="s">
        <v>319</v>
      </c>
      <c r="E32" s="10"/>
      <c r="F32" s="10"/>
    </row>
    <row r="33" spans="1:11" ht="20.100000000000001" customHeight="1">
      <c r="A33" s="6" t="s">
        <v>320</v>
      </c>
      <c r="B33" s="7"/>
      <c r="C33" s="8"/>
      <c r="D33" s="6" t="s">
        <v>321</v>
      </c>
      <c r="E33" s="10"/>
      <c r="F33" s="10"/>
    </row>
    <row r="34" spans="1:11" ht="20.100000000000001" customHeight="1">
      <c r="A34" s="6" t="s">
        <v>322</v>
      </c>
      <c r="B34" s="7">
        <v>84</v>
      </c>
      <c r="C34" s="8"/>
      <c r="D34" s="6" t="s">
        <v>323</v>
      </c>
      <c r="E34" s="10"/>
      <c r="F34" s="10"/>
    </row>
    <row r="35" spans="1:11" ht="20.100000000000001" customHeight="1">
      <c r="A35" s="6" t="s">
        <v>324</v>
      </c>
      <c r="B35" s="7"/>
      <c r="C35" s="8"/>
      <c r="D35" s="6" t="s">
        <v>325</v>
      </c>
      <c r="E35" s="10"/>
      <c r="F35" s="10"/>
    </row>
    <row r="36" spans="1:11" ht="20.100000000000001" customHeight="1">
      <c r="A36" s="6" t="s">
        <v>326</v>
      </c>
      <c r="B36" s="7">
        <v>2800</v>
      </c>
      <c r="C36" s="8"/>
      <c r="D36" s="6" t="s">
        <v>327</v>
      </c>
      <c r="E36" s="10"/>
      <c r="F36" s="10"/>
    </row>
    <row r="37" spans="1:11" ht="20.100000000000001" customHeight="1">
      <c r="A37" s="6" t="s">
        <v>328</v>
      </c>
      <c r="B37" s="7"/>
      <c r="C37" s="8"/>
      <c r="D37" s="12" t="s">
        <v>329</v>
      </c>
      <c r="E37" s="10"/>
      <c r="F37" s="10"/>
      <c r="H37" s="1"/>
      <c r="I37" s="1"/>
      <c r="J37" s="1"/>
      <c r="K37" s="1"/>
    </row>
    <row r="38" spans="1:11" s="1" customFormat="1" ht="20.100000000000001" customHeight="1">
      <c r="A38" s="6" t="s">
        <v>330</v>
      </c>
      <c r="B38" s="7"/>
      <c r="C38" s="8"/>
      <c r="D38" s="6" t="s">
        <v>331</v>
      </c>
      <c r="E38" s="10">
        <f>SUM(E39:E47)</f>
        <v>0</v>
      </c>
      <c r="F38" s="10"/>
      <c r="H38" s="2"/>
      <c r="I38" s="2"/>
      <c r="J38" s="2"/>
      <c r="K38" s="2"/>
    </row>
    <row r="39" spans="1:11" ht="20.100000000000001" customHeight="1">
      <c r="A39" s="6" t="s">
        <v>332</v>
      </c>
      <c r="B39" s="7"/>
      <c r="C39" s="8"/>
      <c r="D39" s="6" t="s">
        <v>333</v>
      </c>
      <c r="E39" s="10"/>
      <c r="F39" s="10"/>
    </row>
    <row r="40" spans="1:11" ht="20.100000000000001" customHeight="1">
      <c r="A40" s="10" t="s">
        <v>0</v>
      </c>
      <c r="B40" s="8"/>
      <c r="C40" s="8"/>
      <c r="D40" s="6" t="s">
        <v>334</v>
      </c>
      <c r="E40" s="10"/>
      <c r="F40" s="10"/>
    </row>
    <row r="41" spans="1:11" ht="20.100000000000001" customHeight="1">
      <c r="A41" s="10"/>
      <c r="B41" s="8"/>
      <c r="C41" s="8"/>
      <c r="D41" s="6" t="s">
        <v>335</v>
      </c>
      <c r="E41" s="10"/>
      <c r="F41" s="10"/>
    </row>
    <row r="42" spans="1:11" ht="20.100000000000001" customHeight="1">
      <c r="A42" s="10"/>
      <c r="B42" s="8"/>
      <c r="C42" s="8"/>
      <c r="D42" s="6" t="s">
        <v>336</v>
      </c>
      <c r="E42" s="10"/>
      <c r="F42" s="10"/>
    </row>
    <row r="43" spans="1:11" ht="20.100000000000001" customHeight="1">
      <c r="A43" s="10"/>
      <c r="B43" s="8"/>
      <c r="C43" s="8"/>
      <c r="D43" s="6" t="s">
        <v>337</v>
      </c>
      <c r="E43" s="10"/>
      <c r="F43" s="10"/>
    </row>
    <row r="44" spans="1:11" ht="20.100000000000001" customHeight="1">
      <c r="A44" s="10"/>
      <c r="B44" s="8"/>
      <c r="C44" s="8"/>
      <c r="D44" s="6" t="s">
        <v>338</v>
      </c>
      <c r="E44" s="10"/>
      <c r="F44" s="10"/>
    </row>
    <row r="45" spans="1:11" ht="20.100000000000001" customHeight="1">
      <c r="A45" s="10"/>
      <c r="B45" s="8"/>
      <c r="C45" s="8"/>
      <c r="D45" s="6" t="s">
        <v>339</v>
      </c>
      <c r="E45" s="10"/>
      <c r="F45" s="10"/>
    </row>
    <row r="46" spans="1:11" ht="20.100000000000001" customHeight="1">
      <c r="A46" s="10"/>
      <c r="B46" s="8"/>
      <c r="C46" s="8"/>
      <c r="D46" s="6" t="s">
        <v>340</v>
      </c>
      <c r="E46" s="10"/>
      <c r="F46" s="10"/>
    </row>
    <row r="47" spans="1:11" ht="20.100000000000001" customHeight="1">
      <c r="A47" s="10"/>
      <c r="B47" s="8"/>
      <c r="C47" s="8"/>
      <c r="D47" s="6" t="s">
        <v>341</v>
      </c>
      <c r="E47" s="10"/>
      <c r="F47" s="10"/>
    </row>
    <row r="48" spans="1:11" ht="20.100000000000001" customHeight="1">
      <c r="A48" s="10"/>
      <c r="B48" s="8"/>
      <c r="C48" s="8"/>
      <c r="D48" s="6" t="s">
        <v>342</v>
      </c>
      <c r="E48" s="10">
        <f>SUM(E49:E56)</f>
        <v>0</v>
      </c>
      <c r="F48" s="10"/>
    </row>
    <row r="49" spans="1:6" ht="20.100000000000001" customHeight="1">
      <c r="A49" s="10"/>
      <c r="B49" s="8"/>
      <c r="C49" s="8"/>
      <c r="D49" s="6" t="s">
        <v>343</v>
      </c>
      <c r="E49" s="13"/>
      <c r="F49" s="13"/>
    </row>
    <row r="50" spans="1:6" ht="20.100000000000001" customHeight="1">
      <c r="A50" s="10"/>
      <c r="B50" s="8"/>
      <c r="C50" s="8"/>
      <c r="D50" s="6" t="s">
        <v>344</v>
      </c>
      <c r="E50" s="10"/>
      <c r="F50" s="10"/>
    </row>
    <row r="51" spans="1:6" ht="20.100000000000001" customHeight="1">
      <c r="A51" s="10"/>
      <c r="B51" s="8"/>
      <c r="C51" s="8"/>
      <c r="D51" s="6" t="s">
        <v>345</v>
      </c>
      <c r="E51" s="10"/>
      <c r="F51" s="10"/>
    </row>
    <row r="52" spans="1:6" ht="20.100000000000001" customHeight="1">
      <c r="A52" s="10"/>
      <c r="B52" s="8"/>
      <c r="C52" s="8"/>
      <c r="D52" s="6" t="s">
        <v>346</v>
      </c>
      <c r="E52" s="10"/>
      <c r="F52" s="10"/>
    </row>
    <row r="53" spans="1:6" ht="20.100000000000001" customHeight="1">
      <c r="A53" s="10"/>
      <c r="B53" s="8"/>
      <c r="C53" s="8"/>
      <c r="D53" s="6" t="s">
        <v>347</v>
      </c>
      <c r="E53" s="10"/>
      <c r="F53" s="10"/>
    </row>
    <row r="54" spans="1:6" ht="20.100000000000001" customHeight="1">
      <c r="A54" s="10"/>
      <c r="B54" s="8"/>
      <c r="C54" s="8"/>
      <c r="D54" s="6" t="s">
        <v>348</v>
      </c>
      <c r="E54" s="10"/>
      <c r="F54" s="10"/>
    </row>
    <row r="55" spans="1:6" ht="20.100000000000001" customHeight="1">
      <c r="A55" s="10"/>
      <c r="B55" s="8"/>
      <c r="C55" s="8"/>
      <c r="D55" s="6" t="s">
        <v>349</v>
      </c>
      <c r="E55" s="10"/>
      <c r="F55" s="10"/>
    </row>
    <row r="56" spans="1:6" ht="20.100000000000001" customHeight="1">
      <c r="A56" s="10"/>
      <c r="B56" s="8"/>
      <c r="C56" s="8"/>
      <c r="D56" s="6" t="s">
        <v>350</v>
      </c>
      <c r="E56" s="10"/>
      <c r="F56" s="10"/>
    </row>
    <row r="57" spans="1:6" ht="20.100000000000001" customHeight="1">
      <c r="A57" s="10"/>
      <c r="B57" s="8"/>
      <c r="C57" s="8"/>
      <c r="D57" s="6" t="s">
        <v>351</v>
      </c>
      <c r="E57" s="10">
        <f>SUM(E58:E59)</f>
        <v>0</v>
      </c>
      <c r="F57" s="10"/>
    </row>
    <row r="58" spans="1:6" ht="20.100000000000001" customHeight="1">
      <c r="A58" s="10"/>
      <c r="B58" s="8"/>
      <c r="C58" s="8"/>
      <c r="D58" s="6" t="s">
        <v>352</v>
      </c>
      <c r="E58" s="10"/>
      <c r="F58" s="10"/>
    </row>
    <row r="59" spans="1:6" ht="20.100000000000001" customHeight="1">
      <c r="A59" s="10"/>
      <c r="B59" s="8"/>
      <c r="C59" s="8"/>
      <c r="D59" s="6" t="s">
        <v>353</v>
      </c>
      <c r="E59" s="10"/>
      <c r="F59" s="10"/>
    </row>
    <row r="60" spans="1:6" ht="20.100000000000001" customHeight="1">
      <c r="A60" s="10"/>
      <c r="B60" s="8"/>
      <c r="C60" s="8"/>
      <c r="D60" s="6" t="s">
        <v>354</v>
      </c>
      <c r="E60" s="8"/>
      <c r="F60" s="8"/>
    </row>
    <row r="61" spans="1:6" ht="20.100000000000001" customHeight="1">
      <c r="A61" s="10"/>
      <c r="B61" s="8"/>
      <c r="C61" s="8"/>
      <c r="D61" s="6" t="s">
        <v>355</v>
      </c>
      <c r="E61" s="8"/>
      <c r="F61" s="8"/>
    </row>
    <row r="62" spans="1:6" ht="20.100000000000001" customHeight="1">
      <c r="A62" s="10"/>
      <c r="B62" s="8"/>
      <c r="C62" s="8"/>
      <c r="D62" s="14" t="s">
        <v>0</v>
      </c>
      <c r="E62" s="8"/>
      <c r="F62" s="8"/>
    </row>
    <row r="63" spans="1:6" ht="20.100000000000001" customHeight="1">
      <c r="A63" s="10"/>
      <c r="B63" s="8"/>
      <c r="C63" s="8"/>
      <c r="D63" s="14" t="s">
        <v>0</v>
      </c>
      <c r="E63" s="8"/>
      <c r="F63" s="8"/>
    </row>
    <row r="64" spans="1:6" ht="20.100000000000001" customHeight="1">
      <c r="A64" s="10"/>
      <c r="B64" s="8"/>
      <c r="C64" s="8"/>
      <c r="D64" s="14" t="s">
        <v>0</v>
      </c>
      <c r="E64" s="8"/>
      <c r="F64" s="8"/>
    </row>
    <row r="65" spans="1:6" ht="20.100000000000001" customHeight="1">
      <c r="A65" s="10"/>
      <c r="B65" s="8"/>
      <c r="C65" s="8"/>
      <c r="D65" s="15" t="s">
        <v>0</v>
      </c>
      <c r="E65" s="8"/>
      <c r="F65" s="8"/>
    </row>
    <row r="66" spans="1:6" ht="20.100000000000001" customHeight="1">
      <c r="A66" s="10"/>
      <c r="B66" s="8"/>
      <c r="C66" s="8"/>
      <c r="D66" s="15" t="s">
        <v>0</v>
      </c>
      <c r="E66" s="8"/>
      <c r="F66" s="8"/>
    </row>
    <row r="67" spans="1:6" ht="20.100000000000001" customHeight="1">
      <c r="A67" s="10"/>
      <c r="B67" s="8"/>
      <c r="C67" s="8"/>
      <c r="D67" s="14" t="s">
        <v>0</v>
      </c>
      <c r="E67" s="8"/>
      <c r="F67" s="8"/>
    </row>
    <row r="68" spans="1:6" ht="20.100000000000001" customHeight="1">
      <c r="A68" s="10"/>
      <c r="B68" s="8"/>
      <c r="C68" s="8"/>
      <c r="D68" s="14" t="s">
        <v>0</v>
      </c>
      <c r="E68" s="8"/>
      <c r="F68" s="8"/>
    </row>
    <row r="69" spans="1:6" ht="20.100000000000001" customHeight="1">
      <c r="A69" s="10"/>
      <c r="B69" s="8"/>
      <c r="C69" s="8"/>
      <c r="D69" s="14" t="s">
        <v>0</v>
      </c>
      <c r="E69" s="8"/>
      <c r="F69" s="8"/>
    </row>
    <row r="70" spans="1:6" ht="20.100000000000001" customHeight="1">
      <c r="A70" s="10"/>
      <c r="B70" s="8"/>
      <c r="C70" s="8"/>
      <c r="D70" s="15" t="s">
        <v>0</v>
      </c>
      <c r="E70" s="8"/>
      <c r="F70" s="8"/>
    </row>
    <row r="71" spans="1:6" ht="20.100000000000001" customHeight="1">
      <c r="A71" s="10"/>
      <c r="B71" s="8"/>
      <c r="C71" s="8"/>
      <c r="D71" s="15" t="s">
        <v>0</v>
      </c>
      <c r="E71" s="8"/>
      <c r="F71" s="8"/>
    </row>
    <row r="72" spans="1:6" ht="20.100000000000001" customHeight="1">
      <c r="A72" s="10"/>
      <c r="B72" s="8"/>
      <c r="C72" s="8"/>
      <c r="D72" s="14" t="s">
        <v>0</v>
      </c>
      <c r="E72" s="8"/>
      <c r="F72" s="8"/>
    </row>
    <row r="73" spans="1:6" ht="20.100000000000001" customHeight="1">
      <c r="A73" s="10"/>
      <c r="B73" s="8"/>
      <c r="C73" s="8"/>
      <c r="D73" s="15" t="s">
        <v>0</v>
      </c>
      <c r="E73" s="8"/>
      <c r="F73" s="8"/>
    </row>
    <row r="74" spans="1:6" ht="20.100000000000001" customHeight="1">
      <c r="A74" s="10"/>
      <c r="B74" s="8"/>
      <c r="C74" s="8"/>
      <c r="D74" s="14" t="s">
        <v>0</v>
      </c>
      <c r="E74" s="8"/>
      <c r="F74" s="8"/>
    </row>
    <row r="75" spans="1:6" ht="20.100000000000001" customHeight="1">
      <c r="A75" s="10"/>
      <c r="B75" s="8"/>
      <c r="C75" s="8"/>
      <c r="D75" s="14" t="s">
        <v>0</v>
      </c>
      <c r="E75" s="8"/>
      <c r="F75" s="8"/>
    </row>
    <row r="76" spans="1:6" ht="20.100000000000001" customHeight="1">
      <c r="A76" s="10"/>
      <c r="B76" s="8"/>
      <c r="C76" s="8"/>
      <c r="D76" s="14" t="s">
        <v>0</v>
      </c>
      <c r="E76" s="8"/>
      <c r="F76" s="8"/>
    </row>
    <row r="77" spans="1:6" ht="20.100000000000001" customHeight="1">
      <c r="A77" s="10"/>
      <c r="B77" s="8"/>
      <c r="C77" s="8"/>
      <c r="D77" s="15" t="s">
        <v>0</v>
      </c>
      <c r="E77" s="16"/>
      <c r="F77" s="16"/>
    </row>
    <row r="78" spans="1:6" ht="20.100000000000001" customHeight="1">
      <c r="A78" s="10"/>
      <c r="B78" s="8"/>
      <c r="C78" s="8"/>
      <c r="D78" s="14" t="s">
        <v>0</v>
      </c>
      <c r="E78" s="8"/>
      <c r="F78" s="8"/>
    </row>
    <row r="79" spans="1:6" ht="20.100000000000001" customHeight="1">
      <c r="A79" s="10"/>
      <c r="B79" s="8"/>
      <c r="C79" s="8"/>
      <c r="D79" s="14" t="s">
        <v>0</v>
      </c>
      <c r="E79" s="8"/>
      <c r="F79" s="8"/>
    </row>
    <row r="80" spans="1:6" ht="20.100000000000001" customHeight="1">
      <c r="A80" s="10"/>
      <c r="B80" s="8"/>
      <c r="C80" s="8"/>
      <c r="D80" s="14" t="s">
        <v>0</v>
      </c>
      <c r="E80" s="8"/>
      <c r="F80" s="8"/>
    </row>
    <row r="81" spans="1:6" ht="20.100000000000001" customHeight="1">
      <c r="A81" s="10"/>
      <c r="B81" s="8"/>
      <c r="C81" s="8"/>
      <c r="D81" s="17" t="s">
        <v>0</v>
      </c>
      <c r="E81" s="8"/>
      <c r="F81" s="8"/>
    </row>
    <row r="82" spans="1:6" ht="20.100000000000001" customHeight="1">
      <c r="A82" s="10"/>
      <c r="B82" s="8"/>
      <c r="C82" s="8"/>
      <c r="D82" s="17" t="s">
        <v>0</v>
      </c>
      <c r="E82" s="8"/>
      <c r="F82" s="8"/>
    </row>
    <row r="83" spans="1:6" ht="20.100000000000001" customHeight="1">
      <c r="A83" s="10"/>
      <c r="B83" s="8"/>
      <c r="C83" s="8"/>
      <c r="E83" s="8"/>
      <c r="F83" s="8"/>
    </row>
    <row r="84" spans="1:6" ht="20.100000000000001" customHeight="1">
      <c r="A84" s="10"/>
      <c r="B84" s="18"/>
      <c r="C84" s="18"/>
      <c r="D84" s="17"/>
      <c r="E84" s="8"/>
      <c r="F84" s="8"/>
    </row>
    <row r="85" spans="1:6" ht="20.100000000000001" customHeight="1">
      <c r="A85" s="10"/>
      <c r="B85" s="8">
        <f>SUM(B86:B90)</f>
        <v>30840</v>
      </c>
      <c r="C85" s="8"/>
      <c r="D85" s="17"/>
      <c r="E85" s="8"/>
      <c r="F85" s="8"/>
    </row>
    <row r="86" spans="1:6" ht="20.100000000000001" customHeight="1">
      <c r="A86" s="10"/>
      <c r="B86" s="8"/>
      <c r="C86" s="8"/>
      <c r="D86" s="17"/>
      <c r="E86" s="8"/>
      <c r="F86" s="8"/>
    </row>
    <row r="87" spans="1:6" ht="20.100000000000001" customHeight="1">
      <c r="A87" s="10"/>
      <c r="B87" s="8"/>
      <c r="C87" s="8"/>
      <c r="D87" s="17"/>
      <c r="E87" s="8"/>
      <c r="F87" s="8"/>
    </row>
    <row r="88" spans="1:6" ht="20.100000000000001" customHeight="1">
      <c r="A88" s="10"/>
      <c r="B88" s="8"/>
      <c r="C88" s="8"/>
      <c r="D88" s="10"/>
      <c r="E88" s="8"/>
      <c r="F88" s="8"/>
    </row>
    <row r="89" spans="1:6" ht="20.100000000000001" customHeight="1">
      <c r="A89" s="10"/>
      <c r="B89" s="8"/>
      <c r="C89" s="8"/>
      <c r="D89" s="19" t="s">
        <v>0</v>
      </c>
      <c r="E89" s="8"/>
      <c r="F89" s="8"/>
    </row>
    <row r="90" spans="1:6" ht="20.100000000000001" customHeight="1">
      <c r="A90" s="19" t="s">
        <v>210</v>
      </c>
      <c r="B90" s="8">
        <f>SUM(B6:B39)</f>
        <v>30840</v>
      </c>
      <c r="C90" s="8"/>
      <c r="D90" s="19" t="s">
        <v>211</v>
      </c>
      <c r="E90" s="8">
        <f>E61+E60+E57+E48+E38+E23+E16+E14+E11+E8+E6</f>
        <v>372160</v>
      </c>
      <c r="F90" s="8"/>
    </row>
    <row r="91" spans="1:6" ht="20.100000000000001" customHeight="1">
      <c r="A91" s="13" t="s">
        <v>212</v>
      </c>
      <c r="B91" s="8">
        <f>SUM(B92:B95)</f>
        <v>348146</v>
      </c>
      <c r="C91" s="8"/>
      <c r="D91" s="13" t="s">
        <v>213</v>
      </c>
      <c r="E91" s="8">
        <f>SUM(E92:E95)</f>
        <v>6826</v>
      </c>
      <c r="F91" s="8"/>
    </row>
    <row r="92" spans="1:6" ht="20.100000000000001" customHeight="1">
      <c r="A92" s="10" t="s">
        <v>356</v>
      </c>
      <c r="B92" s="7"/>
      <c r="C92" s="8"/>
      <c r="D92" s="10" t="s">
        <v>357</v>
      </c>
      <c r="E92" s="8"/>
      <c r="F92" s="8"/>
    </row>
    <row r="93" spans="1:6" ht="20.100000000000001" customHeight="1">
      <c r="A93" s="10" t="s">
        <v>358</v>
      </c>
      <c r="B93" s="7">
        <f>746+285000</f>
        <v>285746</v>
      </c>
      <c r="C93" s="8"/>
      <c r="D93" s="10" t="s">
        <v>359</v>
      </c>
      <c r="E93" s="8"/>
      <c r="F93" s="8"/>
    </row>
    <row r="94" spans="1:6" ht="20.100000000000001" customHeight="1">
      <c r="A94" s="10" t="s">
        <v>360</v>
      </c>
      <c r="B94" s="7">
        <v>60000</v>
      </c>
      <c r="C94" s="8"/>
      <c r="D94" s="10" t="s">
        <v>361</v>
      </c>
      <c r="E94" s="8"/>
      <c r="F94" s="8"/>
    </row>
    <row r="95" spans="1:6" ht="20.100000000000001" customHeight="1">
      <c r="A95" s="10" t="s">
        <v>362</v>
      </c>
      <c r="B95" s="7">
        <v>2400</v>
      </c>
      <c r="C95" s="8"/>
      <c r="D95" s="10" t="s">
        <v>363</v>
      </c>
      <c r="E95" s="8">
        <f>B100-E90-SUM(E92:E94)</f>
        <v>6826</v>
      </c>
      <c r="F95" s="8"/>
    </row>
    <row r="96" spans="1:6" ht="20.100000000000001" customHeight="1">
      <c r="A96" s="10"/>
      <c r="B96" s="8"/>
      <c r="C96" s="8"/>
      <c r="D96" s="10"/>
      <c r="E96" s="8"/>
      <c r="F96" s="8"/>
    </row>
    <row r="97" spans="1:6" ht="20.25" customHeight="1">
      <c r="A97" s="10"/>
      <c r="B97" s="8"/>
      <c r="C97" s="8"/>
      <c r="D97" s="8"/>
      <c r="E97" s="8"/>
      <c r="F97" s="8"/>
    </row>
    <row r="98" spans="1:6" ht="20.25" customHeight="1">
      <c r="A98" s="10"/>
      <c r="B98" s="8"/>
      <c r="C98" s="8"/>
      <c r="D98" s="20" t="s">
        <v>0</v>
      </c>
      <c r="E98" s="8"/>
      <c r="F98" s="8"/>
    </row>
    <row r="99" spans="1:6" ht="20.25" customHeight="1">
      <c r="A99" s="10"/>
      <c r="B99" s="8"/>
      <c r="C99" s="8"/>
      <c r="D99" s="20" t="s">
        <v>0</v>
      </c>
      <c r="E99" s="8"/>
      <c r="F99" s="8"/>
    </row>
    <row r="100" spans="1:6" ht="20.25" customHeight="1">
      <c r="A100" s="19" t="s">
        <v>265</v>
      </c>
      <c r="B100" s="19">
        <f>B90+B91</f>
        <v>378986</v>
      </c>
      <c r="C100" s="21"/>
      <c r="D100" s="19" t="s">
        <v>266</v>
      </c>
      <c r="E100" s="8">
        <f>E91+E90</f>
        <v>378986</v>
      </c>
      <c r="F100" s="8"/>
    </row>
  </sheetData>
  <protectedRanges>
    <protectedRange sqref="B6:C39 B92:C95 E92:F95 E58:F61 E49:F56 E39:F47 E24:F37 E17:F22 E15:F15 E12:F13 E9:F10 E7:F7" name="区域1"/>
  </protectedRanges>
  <mergeCells count="3">
    <mergeCell ref="A2:F2"/>
    <mergeCell ref="A4:C4"/>
    <mergeCell ref="D4:F4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全市一般公共</vt:lpstr>
      <vt:lpstr>全市基金</vt:lpstr>
      <vt:lpstr>市级一般公共</vt:lpstr>
      <vt:lpstr>市级基金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田翰宇</dc:creator>
  <cp:lastModifiedBy>肖兰</cp:lastModifiedBy>
  <dcterms:created xsi:type="dcterms:W3CDTF">2009-05-04T03:26:33Z</dcterms:created>
  <dcterms:modified xsi:type="dcterms:W3CDTF">2020-04-24T02:28:04Z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